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2390" windowHeight="8190" activeTab="0"/>
  </bookViews>
  <sheets>
    <sheet name="valori contract" sheetId="1" r:id="rId1"/>
  </sheets>
  <definedNames>
    <definedName name="Excel_BuiltIn_Print_Area_1_1">'valori contract'!$A$1:$B$36</definedName>
    <definedName name="Excel_BuiltIn_Print_Area_1_1_1">'valori contract'!$A$1:$B$36</definedName>
    <definedName name="Excel_BuiltIn_Print_Area_1_1_1_1">'valori contract'!$A$1:$B$36</definedName>
    <definedName name="Excel_BuiltIn_Print_Titles_1_1">'valori contract'!$7:$7</definedName>
    <definedName name="Excel_BuiltIn_Print_Titles_1_1_1">'valori contract'!$7:$7</definedName>
    <definedName name="_xlnm.Print_Area" localSheetId="0">'valori contract'!$A$1:$AJ$45</definedName>
    <definedName name="_xlnm.Print_Titles" localSheetId="0">'valori contract'!$7:$7</definedName>
  </definedNames>
  <calcPr fullCalcOnLoad="1"/>
</workbook>
</file>

<file path=xl/sharedStrings.xml><?xml version="1.0" encoding="utf-8"?>
<sst xmlns="http://schemas.openxmlformats.org/spreadsheetml/2006/main" count="95" uniqueCount="94">
  <si>
    <t>Nr. crt.</t>
  </si>
  <si>
    <t>Denumire furnizor</t>
  </si>
  <si>
    <t>SC BIOCLINICA SA</t>
  </si>
  <si>
    <t>SC BIODIM SRL</t>
  </si>
  <si>
    <t>M.C. MEDICAL SRL</t>
  </si>
  <si>
    <t>SC LABORDIAGNOSTICA SRL</t>
  </si>
  <si>
    <t>SC BIOEXPLOMED SRL</t>
  </si>
  <si>
    <t>SC MED LIFE SA</t>
  </si>
  <si>
    <t xml:space="preserve">SCM ALFA DIAGNOSTIC </t>
  </si>
  <si>
    <t>TOTAL</t>
  </si>
  <si>
    <t xml:space="preserve">SC BIOHEM SRL </t>
  </si>
  <si>
    <t>SC CENTRUL DE DIAGNOSTIC MEDICAL SRL</t>
  </si>
  <si>
    <t>LABORATOR ANALIZE MEDICALE</t>
  </si>
  <si>
    <t>SC SMART LAB DIAGNOSTICS SRL</t>
  </si>
  <si>
    <t xml:space="preserve">SC SYNEVO ROMANIA SRL </t>
  </si>
  <si>
    <t>SCM CENTRUL DE DIAGNOSTIC SI MEDICINA DE FAMILIE DR. BACEAN</t>
  </si>
  <si>
    <t>SC EXCELLAB SRL</t>
  </si>
  <si>
    <t>SC HIPERDIA SA</t>
  </si>
  <si>
    <t>CJAS TIMIS</t>
  </si>
  <si>
    <t>SC LABORATOR DE ANALIZE MEDICALE DR. NEGRU SRL</t>
  </si>
  <si>
    <t>LABORATOR CLINIC DR. BERCEANU</t>
  </si>
  <si>
    <t>LABORATOR CLINIC DR. BERCEANU SRL</t>
  </si>
  <si>
    <t>SPITALUL CLINIC JUDETEAN DE URGENTA TIMISOARA</t>
  </si>
  <si>
    <t>SPITALUL KARL DIEL JIMBOLIA</t>
  </si>
  <si>
    <t>SPITALUL CLINIC MUNICIPAL TIMISOARA</t>
  </si>
  <si>
    <t>SPITALUL CLINIC DE URGENTA PENTRU COPII LOUIS TURCANU TIMISOARA</t>
  </si>
  <si>
    <t>SC CENTRUL MEDICAL DR. CEV SRL</t>
  </si>
  <si>
    <t>III/02</t>
  </si>
  <si>
    <t>III/27</t>
  </si>
  <si>
    <t>III/39</t>
  </si>
  <si>
    <t>III/38</t>
  </si>
  <si>
    <t>III/35</t>
  </si>
  <si>
    <t>III/37</t>
  </si>
  <si>
    <t>III/26</t>
  </si>
  <si>
    <t>Nr. CONTRACT</t>
  </si>
  <si>
    <t>III/22</t>
  </si>
  <si>
    <t>III/11</t>
  </si>
  <si>
    <t>III/05</t>
  </si>
  <si>
    <t>III/25</t>
  </si>
  <si>
    <t>III/07</t>
  </si>
  <si>
    <t>III/33</t>
  </si>
  <si>
    <t>III/40</t>
  </si>
  <si>
    <t>III/13</t>
  </si>
  <si>
    <t>III/01</t>
  </si>
  <si>
    <t>III/29</t>
  </si>
  <si>
    <t>III/14</t>
  </si>
  <si>
    <t>III/19</t>
  </si>
  <si>
    <t>III/28</t>
  </si>
  <si>
    <t>III/12</t>
  </si>
  <si>
    <t>III/18</t>
  </si>
  <si>
    <t>SC CENTRUL MEDICAL UNIREA SRL-PUNCT DE LUCRU CALEA SAGULUI</t>
  </si>
  <si>
    <t>SC CLINICA SANTE SRL</t>
  </si>
  <si>
    <t>III/08</t>
  </si>
  <si>
    <t>SC MEDICIS SRL</t>
  </si>
  <si>
    <t>III/17</t>
  </si>
  <si>
    <t>SC MATERNA CARE SRL</t>
  </si>
  <si>
    <t>III/42</t>
  </si>
  <si>
    <t>III/06</t>
  </si>
  <si>
    <t>SC CENTRUL MEDICAL UNIREA SRL-PUNCT DE LUCRU STR.DEMETRIADE</t>
  </si>
  <si>
    <t>BIROUL EVALUARE, CONTRACTARE, AMBULATORIUL DE SPECIALITATE CLINIC, RECUPERARE MEDICALA, PARACLINIC, DISPOZITIVE MEDICALE, INGRIJIRI LA DOMICILIU, MEDICINA DENTARA</t>
  </si>
  <si>
    <t>TOTAL TRIM.I 2022</t>
  </si>
  <si>
    <t>TOTAL 2022</t>
  </si>
  <si>
    <t>SITUATIA VALORILOR DE CONTRACT 2022</t>
  </si>
  <si>
    <t>MONITORIZARE DECEMBRIE 2021</t>
  </si>
  <si>
    <t>TOTAL TRIM.I 2022 CU MONITORIZARE</t>
  </si>
  <si>
    <t>TOTAL 2022 MONITORIZARE</t>
  </si>
  <si>
    <t>TOTAL 2022 CU MONITORIZARE</t>
  </si>
  <si>
    <t>MONITORIZARE IANUARIE 2022</t>
  </si>
  <si>
    <t>IANUARIE 2022 (VALIDAT)</t>
  </si>
  <si>
    <t>FEBRUARIE 2022 (VALIDAT)</t>
  </si>
  <si>
    <t>MONITORIZARE FEBRUARIE 2022</t>
  </si>
  <si>
    <t>TOTAL TRIM.II 2022</t>
  </si>
  <si>
    <t>TOTAL TRIM.III 2022</t>
  </si>
  <si>
    <t>TRIM.IV 2022</t>
  </si>
  <si>
    <t>MONITORIZARE MARTIE 2022</t>
  </si>
  <si>
    <t>TOTAL TRIM.II 2022 CU MONITORIZARE</t>
  </si>
  <si>
    <t>MARTIE 2022 (VALIDAT)</t>
  </si>
  <si>
    <t>APRILIE 2022  (VALIDAT)</t>
  </si>
  <si>
    <t>MONITORIZARE APRILIE 2022</t>
  </si>
  <si>
    <t>MAI 2022  (VALIDAT)</t>
  </si>
  <si>
    <t>MONITORIZARE MAI 2022</t>
  </si>
  <si>
    <t xml:space="preserve">NOIEMBRIE 2022 </t>
  </si>
  <si>
    <t>IUNIE 2022 (VALIDAT)</t>
  </si>
  <si>
    <t>MONITORIZARE IUNIE 2022</t>
  </si>
  <si>
    <t>TOTAL TRIM.III 2022 CU MONITORIZARE</t>
  </si>
  <si>
    <t>IULIE 2022  (VALIDAT)</t>
  </si>
  <si>
    <t>MONITORIZARE IULIE 2022</t>
  </si>
  <si>
    <t>AUGUST 2022  (VALIDAT)</t>
  </si>
  <si>
    <t>MONITORIZARE AUGUST 2022</t>
  </si>
  <si>
    <t xml:space="preserve">OCTOMBRIE 2022 </t>
  </si>
  <si>
    <t>MONITORIZARE SEPTEMBRIE 2022</t>
  </si>
  <si>
    <t>TOTAL TRIM.IV 2022 CU MONITORIZARE</t>
  </si>
  <si>
    <t>DECEMBRIE 2022</t>
  </si>
  <si>
    <t>SEPTEMBRIE 2022 (VALIDAT)</t>
  </si>
</sst>
</file>

<file path=xl/styles.xml><?xml version="1.0" encoding="utf-8"?>
<styleSheet xmlns="http://schemas.openxmlformats.org/spreadsheetml/2006/main">
  <numFmts count="3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0.000"/>
    <numFmt numFmtId="181" formatCode="0.0000"/>
    <numFmt numFmtId="182" formatCode="[$-409]dddd\,\ mmmm\ dd\,\ yyyy"/>
    <numFmt numFmtId="183" formatCode="[$-409]h:mm:ss\ AM/PM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5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sz val="10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3" fillId="29" borderId="1" applyNumberFormat="0" applyAlignment="0" applyProtection="0"/>
    <xf numFmtId="0" fontId="44" fillId="0" borderId="6" applyNumberFormat="0" applyFill="0" applyAlignment="0" applyProtection="0"/>
    <xf numFmtId="0" fontId="45" fillId="30" borderId="0" applyNumberFormat="0" applyBorder="0" applyAlignment="0" applyProtection="0"/>
    <xf numFmtId="0" fontId="0" fillId="31" borderId="7" applyNumberFormat="0" applyFont="0" applyAlignment="0" applyProtection="0"/>
    <xf numFmtId="0" fontId="46" fillId="26" borderId="8" applyNumberFormat="0" applyAlignment="0" applyProtection="0"/>
    <xf numFmtId="9" fontId="0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8" fillId="0" borderId="0" xfId="0" applyFont="1" applyFill="1" applyAlignment="1">
      <alignment/>
    </xf>
    <xf numFmtId="49" fontId="5" fillId="0" borderId="1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6" fillId="0" borderId="0" xfId="0" applyFont="1" applyFill="1" applyBorder="1" applyAlignment="1">
      <alignment/>
    </xf>
    <xf numFmtId="0" fontId="7" fillId="0" borderId="1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4" fontId="7" fillId="0" borderId="0" xfId="0" applyNumberFormat="1" applyFont="1" applyFill="1" applyAlignment="1">
      <alignment/>
    </xf>
    <xf numFmtId="4" fontId="13" fillId="0" borderId="0" xfId="0" applyNumberFormat="1" applyFont="1" applyFill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8" fillId="0" borderId="10" xfId="0" applyFont="1" applyFill="1" applyBorder="1" applyAlignment="1">
      <alignment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14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4" fontId="13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2" fontId="10" fillId="0" borderId="0" xfId="0" applyNumberFormat="1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left" wrapText="1"/>
    </xf>
    <xf numFmtId="4" fontId="1" fillId="0" borderId="0" xfId="0" applyNumberFormat="1" applyFont="1" applyFill="1" applyAlignment="1">
      <alignment horizontal="center"/>
    </xf>
    <xf numFmtId="2" fontId="10" fillId="0" borderId="0" xfId="0" applyNumberFormat="1" applyFont="1" applyFill="1" applyAlignment="1">
      <alignment/>
    </xf>
    <xf numFmtId="4" fontId="1" fillId="0" borderId="0" xfId="0" applyNumberFormat="1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58"/>
  <sheetViews>
    <sheetView tabSelected="1" zoomScaleSheetLayoutView="10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X8" sqref="X8"/>
    </sheetView>
  </sheetViews>
  <sheetFormatPr defaultColWidth="9.140625" defaultRowHeight="12.75"/>
  <cols>
    <col min="1" max="1" width="6.00390625" style="14" customWidth="1"/>
    <col min="2" max="2" width="48.140625" style="14" customWidth="1"/>
    <col min="3" max="3" width="10.8515625" style="14" customWidth="1"/>
    <col min="4" max="4" width="21.28125" style="14" customWidth="1"/>
    <col min="5" max="5" width="19.140625" style="14" customWidth="1"/>
    <col min="6" max="6" width="19.00390625" style="14" customWidth="1"/>
    <col min="7" max="7" width="19.7109375" style="14" customWidth="1"/>
    <col min="8" max="8" width="20.140625" style="14" customWidth="1"/>
    <col min="9" max="9" width="19.421875" style="14" customWidth="1"/>
    <col min="10" max="10" width="19.57421875" style="14" customWidth="1"/>
    <col min="11" max="11" width="20.140625" style="14" customWidth="1"/>
    <col min="12" max="12" width="19.00390625" style="14" customWidth="1"/>
    <col min="13" max="15" width="19.28125" style="14" customWidth="1"/>
    <col min="16" max="16" width="20.140625" style="14" customWidth="1"/>
    <col min="17" max="17" width="19.57421875" style="14" customWidth="1"/>
    <col min="18" max="18" width="19.8515625" style="14" customWidth="1"/>
    <col min="19" max="19" width="19.421875" style="14" customWidth="1"/>
    <col min="20" max="20" width="19.28125" style="14" customWidth="1"/>
    <col min="21" max="21" width="19.57421875" style="14" customWidth="1"/>
    <col min="22" max="23" width="19.28125" style="14" customWidth="1"/>
    <col min="24" max="25" width="19.7109375" style="14" customWidth="1"/>
    <col min="26" max="27" width="19.57421875" style="14" customWidth="1"/>
    <col min="28" max="29" width="20.28125" style="14" customWidth="1"/>
    <col min="30" max="31" width="19.421875" style="14" customWidth="1"/>
    <col min="32" max="33" width="21.00390625" style="14" customWidth="1"/>
    <col min="34" max="34" width="20.8515625" style="14" customWidth="1"/>
    <col min="35" max="35" width="19.28125" style="14" customWidth="1"/>
    <col min="36" max="36" width="20.7109375" style="14" customWidth="1"/>
    <col min="37" max="38" width="13.57421875" style="14" customWidth="1"/>
    <col min="39" max="39" width="13.7109375" style="14" customWidth="1"/>
    <col min="40" max="40" width="13.28125" style="14" bestFit="1" customWidth="1"/>
    <col min="41" max="16384" width="9.140625" style="14" customWidth="1"/>
  </cols>
  <sheetData>
    <row r="1" ht="12.75">
      <c r="A1" s="26" t="s">
        <v>18</v>
      </c>
    </row>
    <row r="2" ht="19.5" customHeight="1">
      <c r="A2" s="26" t="s">
        <v>59</v>
      </c>
    </row>
    <row r="3" spans="2:12" ht="22.5" customHeight="1">
      <c r="B3" s="1"/>
      <c r="C3" s="1"/>
      <c r="D3" s="1"/>
      <c r="E3" s="1"/>
      <c r="F3" s="1"/>
      <c r="G3" s="1"/>
      <c r="H3" s="1"/>
      <c r="I3" s="1"/>
      <c r="L3" s="21"/>
    </row>
    <row r="4" spans="2:23" s="21" customFormat="1" ht="24" customHeight="1">
      <c r="B4" s="22" t="s">
        <v>62</v>
      </c>
      <c r="C4" s="22"/>
      <c r="D4" s="22"/>
      <c r="E4" s="22"/>
      <c r="F4" s="22"/>
      <c r="G4" s="22"/>
      <c r="H4" s="22"/>
      <c r="I4" s="22"/>
      <c r="V4" s="35"/>
      <c r="W4" s="35"/>
    </row>
    <row r="5" spans="1:23" s="21" customFormat="1" ht="18.75">
      <c r="A5" s="3"/>
      <c r="B5" s="11" t="s">
        <v>12</v>
      </c>
      <c r="C5" s="11"/>
      <c r="V5" s="35"/>
      <c r="W5" s="35"/>
    </row>
    <row r="6" spans="1:9" ht="21" customHeight="1">
      <c r="A6" s="15"/>
      <c r="B6" s="15"/>
      <c r="C6" s="15"/>
      <c r="D6" s="15"/>
      <c r="E6" s="15"/>
      <c r="F6" s="15"/>
      <c r="G6" s="15"/>
      <c r="H6" s="15"/>
      <c r="I6" s="15"/>
    </row>
    <row r="7" spans="1:36" s="5" customFormat="1" ht="118.5" customHeight="1">
      <c r="A7" s="4" t="s">
        <v>0</v>
      </c>
      <c r="B7" s="13" t="s">
        <v>1</v>
      </c>
      <c r="C7" s="10" t="s">
        <v>34</v>
      </c>
      <c r="D7" s="2" t="s">
        <v>68</v>
      </c>
      <c r="E7" s="2" t="s">
        <v>63</v>
      </c>
      <c r="F7" s="2" t="s">
        <v>69</v>
      </c>
      <c r="G7" s="2" t="s">
        <v>67</v>
      </c>
      <c r="H7" s="2" t="s">
        <v>76</v>
      </c>
      <c r="I7" s="2" t="s">
        <v>70</v>
      </c>
      <c r="J7" s="2" t="s">
        <v>60</v>
      </c>
      <c r="K7" s="2" t="s">
        <v>64</v>
      </c>
      <c r="L7" s="2" t="s">
        <v>77</v>
      </c>
      <c r="M7" s="2" t="s">
        <v>79</v>
      </c>
      <c r="N7" s="2" t="s">
        <v>74</v>
      </c>
      <c r="O7" s="2" t="s">
        <v>78</v>
      </c>
      <c r="P7" s="2" t="s">
        <v>82</v>
      </c>
      <c r="Q7" s="2" t="s">
        <v>80</v>
      </c>
      <c r="R7" s="2" t="s">
        <v>71</v>
      </c>
      <c r="S7" s="2" t="s">
        <v>75</v>
      </c>
      <c r="T7" s="2" t="s">
        <v>85</v>
      </c>
      <c r="U7" s="2" t="s">
        <v>83</v>
      </c>
      <c r="V7" s="2" t="s">
        <v>87</v>
      </c>
      <c r="W7" s="2" t="s">
        <v>86</v>
      </c>
      <c r="X7" s="2" t="s">
        <v>93</v>
      </c>
      <c r="Y7" s="2" t="s">
        <v>88</v>
      </c>
      <c r="Z7" s="2" t="s">
        <v>72</v>
      </c>
      <c r="AA7" s="2" t="s">
        <v>84</v>
      </c>
      <c r="AB7" s="2" t="s">
        <v>89</v>
      </c>
      <c r="AC7" s="2" t="s">
        <v>90</v>
      </c>
      <c r="AD7" s="2" t="s">
        <v>81</v>
      </c>
      <c r="AE7" s="2" t="s">
        <v>92</v>
      </c>
      <c r="AF7" s="2" t="s">
        <v>73</v>
      </c>
      <c r="AG7" s="2" t="s">
        <v>91</v>
      </c>
      <c r="AH7" s="2" t="s">
        <v>61</v>
      </c>
      <c r="AI7" s="2" t="s">
        <v>65</v>
      </c>
      <c r="AJ7" s="2" t="s">
        <v>66</v>
      </c>
    </row>
    <row r="8" spans="1:37" s="5" customFormat="1" ht="42" customHeight="1">
      <c r="A8" s="16">
        <v>1</v>
      </c>
      <c r="B8" s="20" t="s">
        <v>6</v>
      </c>
      <c r="C8" s="23" t="s">
        <v>43</v>
      </c>
      <c r="D8" s="24">
        <v>33676.32</v>
      </c>
      <c r="E8" s="24">
        <v>0</v>
      </c>
      <c r="F8" s="24">
        <v>44960.31</v>
      </c>
      <c r="G8" s="24">
        <v>0</v>
      </c>
      <c r="H8" s="24">
        <v>45095.83</v>
      </c>
      <c r="I8" s="24">
        <v>0</v>
      </c>
      <c r="J8" s="24">
        <f aca="true" t="shared" si="0" ref="J8:J34">D8+F8+H8</f>
        <v>123732.46</v>
      </c>
      <c r="K8" s="24">
        <f aca="true" t="shared" si="1" ref="K8:K34">E8+J8+G8+I8</f>
        <v>123732.46</v>
      </c>
      <c r="L8" s="24">
        <v>45973.45</v>
      </c>
      <c r="M8" s="24">
        <v>43423.7</v>
      </c>
      <c r="N8" s="24">
        <v>0</v>
      </c>
      <c r="O8" s="24">
        <v>0</v>
      </c>
      <c r="P8" s="24">
        <v>44909.36</v>
      </c>
      <c r="Q8" s="24">
        <v>0</v>
      </c>
      <c r="R8" s="24">
        <f aca="true" t="shared" si="2" ref="R8:R34">P8+M8+L8</f>
        <v>134306.51</v>
      </c>
      <c r="S8" s="24">
        <f aca="true" t="shared" si="3" ref="S8:S34">+R8+Q8+O8+N8</f>
        <v>134306.51</v>
      </c>
      <c r="T8" s="24">
        <v>41590.54</v>
      </c>
      <c r="U8" s="24">
        <v>0</v>
      </c>
      <c r="V8" s="24">
        <v>41185.08</v>
      </c>
      <c r="W8" s="24">
        <v>0</v>
      </c>
      <c r="X8" s="24">
        <v>42870.23</v>
      </c>
      <c r="Y8" s="24">
        <v>0</v>
      </c>
      <c r="Z8" s="24">
        <f aca="true" t="shared" si="4" ref="Z8:Z34">X8+V8+T8</f>
        <v>125645.85</v>
      </c>
      <c r="AA8" s="24">
        <f aca="true" t="shared" si="5" ref="AA8:AA34">Z8+U8+W8+Y8</f>
        <v>125645.85</v>
      </c>
      <c r="AB8" s="24">
        <v>46610.6</v>
      </c>
      <c r="AC8" s="24">
        <v>0</v>
      </c>
      <c r="AD8" s="24">
        <v>47715.42</v>
      </c>
      <c r="AE8" s="24">
        <v>32609.980000000032</v>
      </c>
      <c r="AF8" s="24">
        <f aca="true" t="shared" si="6" ref="AF8:AF34">+AE8+AD8+AB8</f>
        <v>126936.00000000003</v>
      </c>
      <c r="AG8" s="24">
        <f aca="true" t="shared" si="7" ref="AG8:AG34">AF8+AC8</f>
        <v>126936.00000000003</v>
      </c>
      <c r="AH8" s="24">
        <f aca="true" t="shared" si="8" ref="AH8:AH34">AF8+Z8+R8+J8</f>
        <v>510620.82000000007</v>
      </c>
      <c r="AI8" s="24">
        <f aca="true" t="shared" si="9" ref="AI8:AI34">E8+G8+I8+N8+O8+Q8+U8+W8+Y8+AC8</f>
        <v>0</v>
      </c>
      <c r="AJ8" s="24">
        <f>AH8+AI8</f>
        <v>510620.82000000007</v>
      </c>
      <c r="AK8" s="34"/>
    </row>
    <row r="9" spans="1:36" s="25" customFormat="1" ht="57" customHeight="1">
      <c r="A9" s="16">
        <v>2</v>
      </c>
      <c r="B9" s="20" t="s">
        <v>50</v>
      </c>
      <c r="C9" s="23" t="s">
        <v>27</v>
      </c>
      <c r="D9" s="24">
        <v>66569.66</v>
      </c>
      <c r="E9" s="24">
        <v>0</v>
      </c>
      <c r="F9" s="24">
        <v>75510.14</v>
      </c>
      <c r="G9" s="24">
        <v>0</v>
      </c>
      <c r="H9" s="24">
        <v>78125.97</v>
      </c>
      <c r="I9" s="24">
        <v>99.41</v>
      </c>
      <c r="J9" s="24">
        <f t="shared" si="0"/>
        <v>220205.77</v>
      </c>
      <c r="K9" s="24">
        <f t="shared" si="1"/>
        <v>220305.18</v>
      </c>
      <c r="L9" s="24">
        <v>76540.33</v>
      </c>
      <c r="M9" s="24">
        <v>77692.51</v>
      </c>
      <c r="N9" s="24">
        <v>0</v>
      </c>
      <c r="O9" s="24">
        <v>6411.64</v>
      </c>
      <c r="P9" s="24">
        <v>68410.03</v>
      </c>
      <c r="Q9" s="24">
        <v>3925.39</v>
      </c>
      <c r="R9" s="24">
        <f t="shared" si="2"/>
        <v>222642.87</v>
      </c>
      <c r="S9" s="24">
        <f t="shared" si="3"/>
        <v>232979.90000000002</v>
      </c>
      <c r="T9" s="24">
        <v>79559.29</v>
      </c>
      <c r="U9" s="24">
        <v>8724.73</v>
      </c>
      <c r="V9" s="24">
        <v>69898.39</v>
      </c>
      <c r="W9" s="24">
        <v>0</v>
      </c>
      <c r="X9" s="24">
        <v>70766.4</v>
      </c>
      <c r="Y9" s="24">
        <v>6869.940000000002</v>
      </c>
      <c r="Z9" s="24">
        <f t="shared" si="4"/>
        <v>220224.07999999996</v>
      </c>
      <c r="AA9" s="24">
        <f t="shared" si="5"/>
        <v>235818.74999999997</v>
      </c>
      <c r="AB9" s="24">
        <v>89107.88</v>
      </c>
      <c r="AC9" s="24">
        <v>10182.02</v>
      </c>
      <c r="AD9" s="24">
        <v>71409.6</v>
      </c>
      <c r="AE9" s="24">
        <v>54741.74000000003</v>
      </c>
      <c r="AF9" s="24">
        <f t="shared" si="6"/>
        <v>215259.22000000003</v>
      </c>
      <c r="AG9" s="24">
        <f t="shared" si="7"/>
        <v>225441.24000000002</v>
      </c>
      <c r="AH9" s="24">
        <f t="shared" si="8"/>
        <v>878331.94</v>
      </c>
      <c r="AI9" s="24">
        <f t="shared" si="9"/>
        <v>36213.130000000005</v>
      </c>
      <c r="AJ9" s="24">
        <f aca="true" t="shared" si="10" ref="AJ9:AJ33">AH9+AI9</f>
        <v>914545.07</v>
      </c>
    </row>
    <row r="10" spans="1:36" s="25" customFormat="1" ht="59.25" customHeight="1">
      <c r="A10" s="16">
        <v>2</v>
      </c>
      <c r="B10" s="20" t="s">
        <v>58</v>
      </c>
      <c r="C10" s="23" t="s">
        <v>27</v>
      </c>
      <c r="D10" s="24">
        <v>57448.36</v>
      </c>
      <c r="E10" s="24">
        <v>0</v>
      </c>
      <c r="F10" s="24">
        <v>65166.11</v>
      </c>
      <c r="G10" s="24">
        <v>0</v>
      </c>
      <c r="H10" s="24">
        <v>69202.58</v>
      </c>
      <c r="I10" s="24">
        <v>1021.99</v>
      </c>
      <c r="J10" s="24">
        <f t="shared" si="0"/>
        <v>191817.05</v>
      </c>
      <c r="K10" s="24">
        <f t="shared" si="1"/>
        <v>192839.03999999998</v>
      </c>
      <c r="L10" s="24">
        <v>66361.09</v>
      </c>
      <c r="M10" s="24">
        <v>74112.63</v>
      </c>
      <c r="N10" s="24">
        <v>2897.66</v>
      </c>
      <c r="O10" s="24">
        <v>5517.47</v>
      </c>
      <c r="P10" s="24">
        <v>63500.96</v>
      </c>
      <c r="Q10" s="24">
        <v>3248.31</v>
      </c>
      <c r="R10" s="24">
        <f t="shared" si="2"/>
        <v>203974.68</v>
      </c>
      <c r="S10" s="24">
        <f t="shared" si="3"/>
        <v>215638.12</v>
      </c>
      <c r="T10" s="24">
        <v>72255.71</v>
      </c>
      <c r="U10" s="24">
        <v>2601.9</v>
      </c>
      <c r="V10" s="24">
        <v>65155.51</v>
      </c>
      <c r="W10" s="24">
        <v>0</v>
      </c>
      <c r="X10" s="24">
        <v>65765.57</v>
      </c>
      <c r="Y10" s="24">
        <v>3334.4300000000003</v>
      </c>
      <c r="Z10" s="24">
        <f t="shared" si="4"/>
        <v>203176.79000000004</v>
      </c>
      <c r="AA10" s="24">
        <f t="shared" si="5"/>
        <v>209113.12000000002</v>
      </c>
      <c r="AB10" s="24">
        <v>82965.78</v>
      </c>
      <c r="AC10" s="24">
        <v>8102.97</v>
      </c>
      <c r="AD10" s="24">
        <v>66582.65</v>
      </c>
      <c r="AE10" s="24">
        <v>51045.83</v>
      </c>
      <c r="AF10" s="24">
        <f t="shared" si="6"/>
        <v>200594.26</v>
      </c>
      <c r="AG10" s="24">
        <f t="shared" si="7"/>
        <v>208697.23</v>
      </c>
      <c r="AH10" s="24">
        <f t="shared" si="8"/>
        <v>799562.78</v>
      </c>
      <c r="AI10" s="24">
        <f t="shared" si="9"/>
        <v>26724.73</v>
      </c>
      <c r="AJ10" s="24">
        <f t="shared" si="10"/>
        <v>826287.51</v>
      </c>
    </row>
    <row r="11" spans="1:36" s="25" customFormat="1" ht="45" customHeight="1">
      <c r="A11" s="16">
        <v>3</v>
      </c>
      <c r="B11" s="20" t="s">
        <v>4</v>
      </c>
      <c r="C11" s="23" t="s">
        <v>37</v>
      </c>
      <c r="D11" s="24">
        <v>74694.49</v>
      </c>
      <c r="E11" s="24">
        <v>0</v>
      </c>
      <c r="F11" s="24">
        <v>90497.97</v>
      </c>
      <c r="G11" s="24">
        <v>0</v>
      </c>
      <c r="H11" s="24">
        <v>88398.46</v>
      </c>
      <c r="I11" s="24">
        <v>0</v>
      </c>
      <c r="J11" s="24">
        <f t="shared" si="0"/>
        <v>253590.92000000004</v>
      </c>
      <c r="K11" s="24">
        <f t="shared" si="1"/>
        <v>253590.92000000004</v>
      </c>
      <c r="L11" s="24">
        <v>84446.64</v>
      </c>
      <c r="M11" s="24">
        <v>85311.79</v>
      </c>
      <c r="N11" s="24">
        <v>0</v>
      </c>
      <c r="O11" s="24">
        <v>0</v>
      </c>
      <c r="P11" s="24">
        <v>86625.89</v>
      </c>
      <c r="Q11" s="24">
        <v>0</v>
      </c>
      <c r="R11" s="24">
        <f t="shared" si="2"/>
        <v>256384.32</v>
      </c>
      <c r="S11" s="24">
        <f t="shared" si="3"/>
        <v>256384.32</v>
      </c>
      <c r="T11" s="24">
        <v>85871.26</v>
      </c>
      <c r="U11" s="24">
        <v>0</v>
      </c>
      <c r="V11" s="24">
        <v>83284.48</v>
      </c>
      <c r="W11" s="24">
        <v>0</v>
      </c>
      <c r="X11" s="24">
        <v>90765.5</v>
      </c>
      <c r="Y11" s="24">
        <v>144.03</v>
      </c>
      <c r="Z11" s="24">
        <f t="shared" si="4"/>
        <v>259921.24</v>
      </c>
      <c r="AA11" s="24">
        <f t="shared" si="5"/>
        <v>260065.27</v>
      </c>
      <c r="AB11" s="24">
        <v>105501.09999999999</v>
      </c>
      <c r="AC11" s="24">
        <v>271.22</v>
      </c>
      <c r="AD11" s="24">
        <v>83758.86</v>
      </c>
      <c r="AE11" s="24">
        <v>64568.110000000015</v>
      </c>
      <c r="AF11" s="24">
        <f t="shared" si="6"/>
        <v>253828.07</v>
      </c>
      <c r="AG11" s="24">
        <f t="shared" si="7"/>
        <v>254099.29</v>
      </c>
      <c r="AH11" s="24">
        <f t="shared" si="8"/>
        <v>1023724.55</v>
      </c>
      <c r="AI11" s="24">
        <f t="shared" si="9"/>
        <v>415.25</v>
      </c>
      <c r="AJ11" s="24">
        <f t="shared" si="10"/>
        <v>1024139.8</v>
      </c>
    </row>
    <row r="12" spans="1:36" s="25" customFormat="1" ht="39.75" customHeight="1">
      <c r="A12" s="16">
        <v>4</v>
      </c>
      <c r="B12" s="20" t="s">
        <v>10</v>
      </c>
      <c r="C12" s="23" t="s">
        <v>57</v>
      </c>
      <c r="D12" s="24">
        <v>46442.95</v>
      </c>
      <c r="E12" s="24">
        <v>0</v>
      </c>
      <c r="F12" s="24">
        <v>56319.13</v>
      </c>
      <c r="G12" s="24">
        <v>0</v>
      </c>
      <c r="H12" s="24">
        <v>54985.3</v>
      </c>
      <c r="I12" s="24">
        <v>0</v>
      </c>
      <c r="J12" s="24">
        <f t="shared" si="0"/>
        <v>157747.38</v>
      </c>
      <c r="K12" s="24">
        <f t="shared" si="1"/>
        <v>157747.38</v>
      </c>
      <c r="L12" s="24">
        <v>52492.91</v>
      </c>
      <c r="M12" s="24">
        <v>52405.7</v>
      </c>
      <c r="N12" s="24">
        <v>0</v>
      </c>
      <c r="O12" s="24">
        <v>470.44</v>
      </c>
      <c r="P12" s="24">
        <v>54433.15</v>
      </c>
      <c r="Q12" s="24">
        <v>0</v>
      </c>
      <c r="R12" s="24">
        <f t="shared" si="2"/>
        <v>159331.76</v>
      </c>
      <c r="S12" s="24">
        <f t="shared" si="3"/>
        <v>159802.2</v>
      </c>
      <c r="T12" s="24">
        <v>52641.12</v>
      </c>
      <c r="U12" s="24">
        <v>0</v>
      </c>
      <c r="V12" s="24">
        <v>50997.96</v>
      </c>
      <c r="W12" s="24">
        <v>0</v>
      </c>
      <c r="X12" s="24">
        <v>55476.03</v>
      </c>
      <c r="Y12" s="24">
        <v>0</v>
      </c>
      <c r="Z12" s="24">
        <f t="shared" si="4"/>
        <v>159115.11</v>
      </c>
      <c r="AA12" s="24">
        <f t="shared" si="5"/>
        <v>159115.11</v>
      </c>
      <c r="AB12" s="24">
        <v>55893.59</v>
      </c>
      <c r="AC12" s="24">
        <v>0</v>
      </c>
      <c r="AD12" s="24">
        <v>57210.01</v>
      </c>
      <c r="AE12" s="24">
        <v>39580.73000000005</v>
      </c>
      <c r="AF12" s="24">
        <f t="shared" si="6"/>
        <v>152684.33000000005</v>
      </c>
      <c r="AG12" s="24">
        <f t="shared" si="7"/>
        <v>152684.33000000005</v>
      </c>
      <c r="AH12" s="24">
        <f t="shared" si="8"/>
        <v>628878.5800000001</v>
      </c>
      <c r="AI12" s="24">
        <f t="shared" si="9"/>
        <v>470.44</v>
      </c>
      <c r="AJ12" s="24">
        <f t="shared" si="10"/>
        <v>629349.02</v>
      </c>
    </row>
    <row r="13" spans="1:36" s="25" customFormat="1" ht="39.75" customHeight="1">
      <c r="A13" s="16">
        <v>5</v>
      </c>
      <c r="B13" s="20" t="s">
        <v>17</v>
      </c>
      <c r="C13" s="23" t="s">
        <v>39</v>
      </c>
      <c r="D13" s="24">
        <v>44813.07</v>
      </c>
      <c r="E13" s="24">
        <v>0</v>
      </c>
      <c r="F13" s="24">
        <v>54344.06</v>
      </c>
      <c r="G13" s="24">
        <v>302.16</v>
      </c>
      <c r="H13" s="24">
        <v>53069.83</v>
      </c>
      <c r="I13" s="24">
        <v>490.36</v>
      </c>
      <c r="J13" s="24">
        <f t="shared" si="0"/>
        <v>152226.96000000002</v>
      </c>
      <c r="K13" s="24">
        <f t="shared" si="1"/>
        <v>153019.48</v>
      </c>
      <c r="L13" s="24">
        <v>50737.69</v>
      </c>
      <c r="M13" s="24">
        <v>51157.45</v>
      </c>
      <c r="N13" s="24">
        <v>1356.86</v>
      </c>
      <c r="O13" s="24">
        <v>157.04</v>
      </c>
      <c r="P13" s="24">
        <v>53117.3</v>
      </c>
      <c r="Q13" s="24">
        <v>581.15</v>
      </c>
      <c r="R13" s="24">
        <f t="shared" si="2"/>
        <v>155012.44</v>
      </c>
      <c r="S13" s="24">
        <f t="shared" si="3"/>
        <v>157107.49</v>
      </c>
      <c r="T13" s="24">
        <v>51537.97</v>
      </c>
      <c r="U13" s="24">
        <v>485.76</v>
      </c>
      <c r="V13" s="24">
        <v>54232.91</v>
      </c>
      <c r="W13" s="24">
        <v>796.78</v>
      </c>
      <c r="X13" s="24">
        <v>54342.96</v>
      </c>
      <c r="Y13" s="24">
        <v>971.93</v>
      </c>
      <c r="Z13" s="24">
        <f t="shared" si="4"/>
        <v>160113.84</v>
      </c>
      <c r="AA13" s="24">
        <f t="shared" si="5"/>
        <v>162368.31</v>
      </c>
      <c r="AB13" s="24">
        <v>56143.009999999995</v>
      </c>
      <c r="AC13" s="24">
        <v>739.75</v>
      </c>
      <c r="AD13" s="24">
        <v>54546.869999999995</v>
      </c>
      <c r="AE13" s="24">
        <v>37380.34000000004</v>
      </c>
      <c r="AF13" s="24">
        <f t="shared" si="6"/>
        <v>148070.22000000003</v>
      </c>
      <c r="AG13" s="24">
        <f t="shared" si="7"/>
        <v>148809.97000000003</v>
      </c>
      <c r="AH13" s="24">
        <f t="shared" si="8"/>
        <v>615423.4600000001</v>
      </c>
      <c r="AI13" s="24">
        <f t="shared" si="9"/>
        <v>5881.79</v>
      </c>
      <c r="AJ13" s="24">
        <f t="shared" si="10"/>
        <v>621305.2500000001</v>
      </c>
    </row>
    <row r="14" spans="1:36" s="25" customFormat="1" ht="39.75" customHeight="1">
      <c r="A14" s="16">
        <v>6</v>
      </c>
      <c r="B14" s="20" t="s">
        <v>51</v>
      </c>
      <c r="C14" s="23" t="s">
        <v>52</v>
      </c>
      <c r="D14" s="24">
        <v>56195.33</v>
      </c>
      <c r="E14" s="24">
        <v>0</v>
      </c>
      <c r="F14" s="24">
        <v>67673.07</v>
      </c>
      <c r="G14" s="24">
        <v>912.82</v>
      </c>
      <c r="H14" s="24">
        <v>66061.32</v>
      </c>
      <c r="I14" s="24">
        <v>715.51</v>
      </c>
      <c r="J14" s="24">
        <f t="shared" si="0"/>
        <v>189929.72000000003</v>
      </c>
      <c r="K14" s="24">
        <f t="shared" si="1"/>
        <v>191558.05000000005</v>
      </c>
      <c r="L14" s="24">
        <v>63141.66</v>
      </c>
      <c r="M14" s="24">
        <v>67458.44</v>
      </c>
      <c r="N14" s="24">
        <v>4222.97</v>
      </c>
      <c r="O14" s="24">
        <v>174.96</v>
      </c>
      <c r="P14" s="24">
        <v>69926.19</v>
      </c>
      <c r="Q14" s="24">
        <v>0</v>
      </c>
      <c r="R14" s="24">
        <f t="shared" si="2"/>
        <v>200526.29</v>
      </c>
      <c r="S14" s="24">
        <f t="shared" si="3"/>
        <v>204924.22</v>
      </c>
      <c r="T14" s="24">
        <v>67978.44</v>
      </c>
      <c r="U14" s="24">
        <v>435.84</v>
      </c>
      <c r="V14" s="24">
        <v>71433.99</v>
      </c>
      <c r="W14" s="24">
        <v>846.82</v>
      </c>
      <c r="X14" s="24">
        <v>71605.69</v>
      </c>
      <c r="Y14" s="24">
        <v>1053.8600000000006</v>
      </c>
      <c r="Z14" s="24">
        <f t="shared" si="4"/>
        <v>211018.12</v>
      </c>
      <c r="AA14" s="24">
        <f t="shared" si="5"/>
        <v>213354.64</v>
      </c>
      <c r="AB14" s="24">
        <v>75758.64</v>
      </c>
      <c r="AC14" s="24">
        <v>1060.01</v>
      </c>
      <c r="AD14" s="24">
        <v>73780.63</v>
      </c>
      <c r="AE14" s="24">
        <v>51046.91000000005</v>
      </c>
      <c r="AF14" s="24">
        <f t="shared" si="6"/>
        <v>200586.18000000005</v>
      </c>
      <c r="AG14" s="24">
        <f t="shared" si="7"/>
        <v>201646.19000000006</v>
      </c>
      <c r="AH14" s="24">
        <f t="shared" si="8"/>
        <v>802060.31</v>
      </c>
      <c r="AI14" s="24">
        <f t="shared" si="9"/>
        <v>9422.79</v>
      </c>
      <c r="AJ14" s="24">
        <f t="shared" si="10"/>
        <v>811483.1000000001</v>
      </c>
    </row>
    <row r="15" spans="1:36" s="25" customFormat="1" ht="39.75" customHeight="1">
      <c r="A15" s="16">
        <v>7</v>
      </c>
      <c r="B15" s="20" t="s">
        <v>7</v>
      </c>
      <c r="C15" s="23" t="s">
        <v>36</v>
      </c>
      <c r="D15" s="24">
        <v>81115.05</v>
      </c>
      <c r="E15" s="24">
        <v>0</v>
      </c>
      <c r="F15" s="24">
        <v>98817.28</v>
      </c>
      <c r="G15" s="24">
        <v>7360.15</v>
      </c>
      <c r="H15" s="24">
        <v>96511.77</v>
      </c>
      <c r="I15" s="24">
        <v>12655.73</v>
      </c>
      <c r="J15" s="24">
        <f t="shared" si="0"/>
        <v>276444.10000000003</v>
      </c>
      <c r="K15" s="24">
        <f t="shared" si="1"/>
        <v>296459.98000000004</v>
      </c>
      <c r="L15" s="24">
        <v>92229.22</v>
      </c>
      <c r="M15" s="24">
        <v>95880.95</v>
      </c>
      <c r="N15" s="24">
        <v>16957.46</v>
      </c>
      <c r="O15" s="24">
        <v>4501.06</v>
      </c>
      <c r="P15" s="24">
        <v>99456.77</v>
      </c>
      <c r="Q15" s="24">
        <v>15908.75</v>
      </c>
      <c r="R15" s="24">
        <f t="shared" si="2"/>
        <v>287566.94</v>
      </c>
      <c r="S15" s="24">
        <f t="shared" si="3"/>
        <v>324934.21</v>
      </c>
      <c r="T15" s="24">
        <v>96605.27</v>
      </c>
      <c r="U15" s="24">
        <v>12769.24</v>
      </c>
      <c r="V15" s="24">
        <v>101577.15</v>
      </c>
      <c r="W15" s="24">
        <v>14563.34</v>
      </c>
      <c r="X15" s="24">
        <v>101805.03</v>
      </c>
      <c r="Y15" s="24">
        <v>9077.410000000003</v>
      </c>
      <c r="Z15" s="24">
        <f t="shared" si="4"/>
        <v>299987.45</v>
      </c>
      <c r="AA15" s="24">
        <f t="shared" si="5"/>
        <v>336397.44000000006</v>
      </c>
      <c r="AB15" s="24">
        <v>104807.26</v>
      </c>
      <c r="AC15" s="24">
        <v>9171.83</v>
      </c>
      <c r="AD15" s="24">
        <v>101879.75</v>
      </c>
      <c r="AE15" s="24">
        <v>69697.54000000004</v>
      </c>
      <c r="AF15" s="24">
        <f t="shared" si="6"/>
        <v>276384.55000000005</v>
      </c>
      <c r="AG15" s="24">
        <f t="shared" si="7"/>
        <v>285556.38000000006</v>
      </c>
      <c r="AH15" s="24">
        <f t="shared" si="8"/>
        <v>1140383.04</v>
      </c>
      <c r="AI15" s="24">
        <f t="shared" si="9"/>
        <v>102964.97</v>
      </c>
      <c r="AJ15" s="24">
        <f t="shared" si="10"/>
        <v>1243348.01</v>
      </c>
    </row>
    <row r="16" spans="1:36" s="25" customFormat="1" ht="48.75" customHeight="1">
      <c r="A16" s="16">
        <v>8</v>
      </c>
      <c r="B16" s="20" t="s">
        <v>15</v>
      </c>
      <c r="C16" s="23" t="s">
        <v>48</v>
      </c>
      <c r="D16" s="24">
        <v>46949.4</v>
      </c>
      <c r="E16" s="24">
        <v>0</v>
      </c>
      <c r="F16" s="24">
        <v>52529.21</v>
      </c>
      <c r="G16" s="24">
        <v>0</v>
      </c>
      <c r="H16" s="24">
        <v>52698.51</v>
      </c>
      <c r="I16" s="24">
        <v>0</v>
      </c>
      <c r="J16" s="24">
        <f t="shared" si="0"/>
        <v>152177.12</v>
      </c>
      <c r="K16" s="24">
        <f t="shared" si="1"/>
        <v>152177.12</v>
      </c>
      <c r="L16" s="24">
        <v>52822.84</v>
      </c>
      <c r="M16" s="24">
        <v>57773.67</v>
      </c>
      <c r="N16" s="24">
        <v>0</v>
      </c>
      <c r="O16" s="24">
        <v>0</v>
      </c>
      <c r="P16" s="24">
        <v>49538.64</v>
      </c>
      <c r="Q16" s="24">
        <v>0</v>
      </c>
      <c r="R16" s="24">
        <f t="shared" si="2"/>
        <v>160135.15</v>
      </c>
      <c r="S16" s="24">
        <f t="shared" si="3"/>
        <v>160135.15</v>
      </c>
      <c r="T16" s="24">
        <v>53019.6</v>
      </c>
      <c r="U16" s="24">
        <v>0</v>
      </c>
      <c r="V16" s="24">
        <v>55799.91</v>
      </c>
      <c r="W16" s="24">
        <v>0</v>
      </c>
      <c r="X16" s="24">
        <v>55917.47</v>
      </c>
      <c r="Y16" s="24">
        <v>0</v>
      </c>
      <c r="Z16" s="24">
        <f t="shared" si="4"/>
        <v>164736.98</v>
      </c>
      <c r="AA16" s="24">
        <f t="shared" si="5"/>
        <v>164736.98</v>
      </c>
      <c r="AB16" s="24">
        <v>59112.91999999999</v>
      </c>
      <c r="AC16" s="24">
        <v>0</v>
      </c>
      <c r="AD16" s="24">
        <v>57520.63</v>
      </c>
      <c r="AE16" s="24">
        <v>39794.17</v>
      </c>
      <c r="AF16" s="24">
        <f t="shared" si="6"/>
        <v>156427.71999999997</v>
      </c>
      <c r="AG16" s="24">
        <f t="shared" si="7"/>
        <v>156427.71999999997</v>
      </c>
      <c r="AH16" s="24">
        <f t="shared" si="8"/>
        <v>633476.97</v>
      </c>
      <c r="AI16" s="24">
        <f t="shared" si="9"/>
        <v>0</v>
      </c>
      <c r="AJ16" s="24">
        <f t="shared" si="10"/>
        <v>633476.97</v>
      </c>
    </row>
    <row r="17" spans="1:36" s="25" customFormat="1" ht="39.75" customHeight="1">
      <c r="A17" s="16">
        <v>9</v>
      </c>
      <c r="B17" s="20" t="s">
        <v>11</v>
      </c>
      <c r="C17" s="23" t="s">
        <v>42</v>
      </c>
      <c r="D17" s="24">
        <v>72101.34</v>
      </c>
      <c r="E17" s="24">
        <v>0</v>
      </c>
      <c r="F17" s="24">
        <v>88200.1</v>
      </c>
      <c r="G17" s="24">
        <v>0</v>
      </c>
      <c r="H17" s="24">
        <v>86149.2</v>
      </c>
      <c r="I17" s="24">
        <v>0</v>
      </c>
      <c r="J17" s="24">
        <f t="shared" si="0"/>
        <v>246450.64</v>
      </c>
      <c r="K17" s="24">
        <f t="shared" si="1"/>
        <v>246450.64</v>
      </c>
      <c r="L17" s="24">
        <v>82832.03</v>
      </c>
      <c r="M17" s="24">
        <v>101961.79</v>
      </c>
      <c r="N17" s="24">
        <v>0</v>
      </c>
      <c r="O17" s="24">
        <v>0</v>
      </c>
      <c r="P17" s="24">
        <v>87245.61</v>
      </c>
      <c r="Q17" s="24">
        <v>0</v>
      </c>
      <c r="R17" s="24">
        <f t="shared" si="2"/>
        <v>272039.43</v>
      </c>
      <c r="S17" s="24">
        <f t="shared" si="3"/>
        <v>272039.43</v>
      </c>
      <c r="T17" s="24">
        <v>93698.15</v>
      </c>
      <c r="U17" s="24">
        <v>0</v>
      </c>
      <c r="V17" s="24">
        <v>98331.54</v>
      </c>
      <c r="W17" s="24">
        <v>0</v>
      </c>
      <c r="X17" s="24">
        <v>98601.53</v>
      </c>
      <c r="Y17" s="24">
        <v>0</v>
      </c>
      <c r="Z17" s="24">
        <f t="shared" si="4"/>
        <v>290631.22</v>
      </c>
      <c r="AA17" s="24">
        <f t="shared" si="5"/>
        <v>290631.22</v>
      </c>
      <c r="AB17" s="24">
        <v>107777.92000000001</v>
      </c>
      <c r="AC17" s="24">
        <v>0</v>
      </c>
      <c r="AD17" s="24">
        <v>105377.89</v>
      </c>
      <c r="AE17" s="24">
        <v>73681.09000000004</v>
      </c>
      <c r="AF17" s="24">
        <f t="shared" si="6"/>
        <v>286836.9</v>
      </c>
      <c r="AG17" s="24">
        <f t="shared" si="7"/>
        <v>286836.9</v>
      </c>
      <c r="AH17" s="24">
        <f t="shared" si="8"/>
        <v>1095958.19</v>
      </c>
      <c r="AI17" s="24">
        <f t="shared" si="9"/>
        <v>0</v>
      </c>
      <c r="AJ17" s="24">
        <f t="shared" si="10"/>
        <v>1095958.19</v>
      </c>
    </row>
    <row r="18" spans="1:38" s="25" customFormat="1" ht="39.75" customHeight="1">
      <c r="A18" s="16">
        <v>10</v>
      </c>
      <c r="B18" s="20" t="s">
        <v>2</v>
      </c>
      <c r="C18" s="23" t="s">
        <v>45</v>
      </c>
      <c r="D18" s="24">
        <v>121069.75</v>
      </c>
      <c r="E18" s="24">
        <v>2061.52</v>
      </c>
      <c r="F18" s="24">
        <v>146748.22</v>
      </c>
      <c r="G18" s="24">
        <v>7766.16</v>
      </c>
      <c r="H18" s="24">
        <v>143266.84</v>
      </c>
      <c r="I18" s="24">
        <v>1350.03</v>
      </c>
      <c r="J18" s="24">
        <f t="shared" si="0"/>
        <v>411084.80999999994</v>
      </c>
      <c r="K18" s="24">
        <f t="shared" si="1"/>
        <v>422262.51999999996</v>
      </c>
      <c r="L18" s="24">
        <v>136825.36</v>
      </c>
      <c r="M18" s="24">
        <v>143483.08</v>
      </c>
      <c r="N18" s="24">
        <v>19562.12</v>
      </c>
      <c r="O18" s="24">
        <v>10555.07</v>
      </c>
      <c r="P18" s="24">
        <v>148800.31</v>
      </c>
      <c r="Q18" s="24">
        <v>19127.19</v>
      </c>
      <c r="R18" s="24">
        <f t="shared" si="2"/>
        <v>429108.75</v>
      </c>
      <c r="S18" s="24">
        <f t="shared" si="3"/>
        <v>478353.13</v>
      </c>
      <c r="T18" s="24">
        <v>144568.29</v>
      </c>
      <c r="U18" s="24">
        <v>25845.94</v>
      </c>
      <c r="V18" s="24">
        <v>151982.9</v>
      </c>
      <c r="W18" s="24">
        <v>21604.26</v>
      </c>
      <c r="X18" s="24">
        <v>152331.09</v>
      </c>
      <c r="Y18" s="24">
        <v>22780.320000000007</v>
      </c>
      <c r="Z18" s="24">
        <f t="shared" si="4"/>
        <v>448882.28</v>
      </c>
      <c r="AA18" s="24">
        <f t="shared" si="5"/>
        <v>519112.80000000005</v>
      </c>
      <c r="AB18" s="24">
        <v>161945.38</v>
      </c>
      <c r="AC18" s="24">
        <v>21783.95</v>
      </c>
      <c r="AD18" s="24">
        <v>156650.91</v>
      </c>
      <c r="AE18" s="24">
        <v>106307.95000000001</v>
      </c>
      <c r="AF18" s="24">
        <f t="shared" si="6"/>
        <v>424904.24</v>
      </c>
      <c r="AG18" s="24">
        <f t="shared" si="7"/>
        <v>446688.19</v>
      </c>
      <c r="AH18" s="24">
        <f t="shared" si="8"/>
        <v>1713980.08</v>
      </c>
      <c r="AI18" s="24">
        <f t="shared" si="9"/>
        <v>152436.56</v>
      </c>
      <c r="AJ18" s="24">
        <f t="shared" si="10"/>
        <v>1866416.6400000001</v>
      </c>
      <c r="AL18" s="36"/>
    </row>
    <row r="19" spans="1:36" s="25" customFormat="1" ht="39.75" customHeight="1">
      <c r="A19" s="16">
        <v>11</v>
      </c>
      <c r="B19" s="20" t="s">
        <v>53</v>
      </c>
      <c r="C19" s="23" t="s">
        <v>54</v>
      </c>
      <c r="D19" s="24">
        <v>40220.22</v>
      </c>
      <c r="E19" s="24">
        <v>0</v>
      </c>
      <c r="F19" s="24">
        <v>48217.1</v>
      </c>
      <c r="G19" s="24">
        <v>0</v>
      </c>
      <c r="H19" s="24">
        <v>44213.65</v>
      </c>
      <c r="I19" s="24">
        <v>0</v>
      </c>
      <c r="J19" s="24">
        <f t="shared" si="0"/>
        <v>132650.97</v>
      </c>
      <c r="K19" s="24">
        <f t="shared" si="1"/>
        <v>132650.97</v>
      </c>
      <c r="L19" s="24">
        <v>44915.66</v>
      </c>
      <c r="M19" s="24">
        <v>47935.12</v>
      </c>
      <c r="N19" s="24">
        <v>0</v>
      </c>
      <c r="O19" s="24">
        <v>0</v>
      </c>
      <c r="P19" s="24">
        <v>47983.28</v>
      </c>
      <c r="Q19" s="24">
        <v>0</v>
      </c>
      <c r="R19" s="24">
        <f t="shared" si="2"/>
        <v>140834.06</v>
      </c>
      <c r="S19" s="24">
        <f t="shared" si="3"/>
        <v>140834.06</v>
      </c>
      <c r="T19" s="24">
        <v>47373.2</v>
      </c>
      <c r="U19" s="24">
        <v>0</v>
      </c>
      <c r="V19" s="24">
        <v>46411.09</v>
      </c>
      <c r="W19" s="24">
        <v>0</v>
      </c>
      <c r="X19" s="24">
        <v>46728.6</v>
      </c>
      <c r="Y19" s="24">
        <v>0</v>
      </c>
      <c r="Z19" s="24">
        <f t="shared" si="4"/>
        <v>140512.89</v>
      </c>
      <c r="AA19" s="24">
        <f t="shared" si="5"/>
        <v>140512.89</v>
      </c>
      <c r="AB19" s="24">
        <v>51937.880000000005</v>
      </c>
      <c r="AC19" s="24">
        <v>0</v>
      </c>
      <c r="AD19" s="24">
        <v>53183.22</v>
      </c>
      <c r="AE19" s="24">
        <v>36934.04999999999</v>
      </c>
      <c r="AF19" s="24">
        <f t="shared" si="6"/>
        <v>142055.15</v>
      </c>
      <c r="AG19" s="24">
        <f t="shared" si="7"/>
        <v>142055.15</v>
      </c>
      <c r="AH19" s="24">
        <f t="shared" si="8"/>
        <v>556053.0700000001</v>
      </c>
      <c r="AI19" s="24">
        <f t="shared" si="9"/>
        <v>0</v>
      </c>
      <c r="AJ19" s="24">
        <f t="shared" si="10"/>
        <v>556053.0700000001</v>
      </c>
    </row>
    <row r="20" spans="1:36" s="25" customFormat="1" ht="39.75" customHeight="1">
      <c r="A20" s="16">
        <v>12</v>
      </c>
      <c r="B20" s="20" t="s">
        <v>20</v>
      </c>
      <c r="C20" s="23" t="s">
        <v>46</v>
      </c>
      <c r="D20" s="24">
        <v>66446.95</v>
      </c>
      <c r="E20" s="24">
        <v>1805.9</v>
      </c>
      <c r="F20" s="24">
        <v>80560.53</v>
      </c>
      <c r="G20" s="24">
        <v>3438.85</v>
      </c>
      <c r="H20" s="24">
        <v>78660.99</v>
      </c>
      <c r="I20" s="24">
        <v>2299.33</v>
      </c>
      <c r="J20" s="24">
        <f t="shared" si="0"/>
        <v>225668.46999999997</v>
      </c>
      <c r="K20" s="24">
        <f t="shared" si="1"/>
        <v>233212.54999999996</v>
      </c>
      <c r="L20" s="24">
        <v>75185.13</v>
      </c>
      <c r="M20" s="24">
        <v>74396.59</v>
      </c>
      <c r="N20" s="24">
        <v>6448.56</v>
      </c>
      <c r="O20" s="24">
        <v>2156.72</v>
      </c>
      <c r="P20" s="24">
        <v>77294.06</v>
      </c>
      <c r="Q20" s="24">
        <v>5490.26</v>
      </c>
      <c r="R20" s="24">
        <f t="shared" si="2"/>
        <v>226875.78</v>
      </c>
      <c r="S20" s="24">
        <f t="shared" si="3"/>
        <v>240971.32</v>
      </c>
      <c r="T20" s="24">
        <v>74944.64</v>
      </c>
      <c r="U20" s="24">
        <v>4582.33</v>
      </c>
      <c r="V20" s="24">
        <v>78902.16</v>
      </c>
      <c r="W20" s="24">
        <v>2823.03</v>
      </c>
      <c r="X20" s="24">
        <v>79051.99</v>
      </c>
      <c r="Y20" s="24">
        <v>4357.52</v>
      </c>
      <c r="Z20" s="24">
        <f t="shared" si="4"/>
        <v>232898.79000000004</v>
      </c>
      <c r="AA20" s="24">
        <f t="shared" si="5"/>
        <v>244661.67</v>
      </c>
      <c r="AB20" s="24">
        <v>83481.8</v>
      </c>
      <c r="AC20" s="24">
        <v>4187.66</v>
      </c>
      <c r="AD20" s="24">
        <v>81158.76999999999</v>
      </c>
      <c r="AE20" s="24">
        <v>56142.46000000001</v>
      </c>
      <c r="AF20" s="24">
        <f t="shared" si="6"/>
        <v>220783.02999999997</v>
      </c>
      <c r="AG20" s="24">
        <f t="shared" si="7"/>
        <v>224970.68999999997</v>
      </c>
      <c r="AH20" s="24">
        <f t="shared" si="8"/>
        <v>906226.07</v>
      </c>
      <c r="AI20" s="24">
        <f t="shared" si="9"/>
        <v>37590.16</v>
      </c>
      <c r="AJ20" s="24">
        <f t="shared" si="10"/>
        <v>943816.23</v>
      </c>
    </row>
    <row r="21" spans="1:36" s="25" customFormat="1" ht="39.75" customHeight="1">
      <c r="A21" s="16">
        <v>13</v>
      </c>
      <c r="B21" s="20" t="s">
        <v>19</v>
      </c>
      <c r="C21" s="23" t="s">
        <v>35</v>
      </c>
      <c r="D21" s="24">
        <v>60374.1</v>
      </c>
      <c r="E21" s="24">
        <v>0</v>
      </c>
      <c r="F21" s="24">
        <v>73220.68</v>
      </c>
      <c r="G21" s="24">
        <v>0</v>
      </c>
      <c r="H21" s="24">
        <v>71501.19</v>
      </c>
      <c r="I21" s="24">
        <v>0</v>
      </c>
      <c r="J21" s="24">
        <f t="shared" si="0"/>
        <v>205095.97</v>
      </c>
      <c r="K21" s="24">
        <f t="shared" si="1"/>
        <v>205095.97</v>
      </c>
      <c r="L21" s="24">
        <v>67286.09</v>
      </c>
      <c r="M21" s="24">
        <v>70492.28</v>
      </c>
      <c r="N21" s="24">
        <v>0</v>
      </c>
      <c r="O21" s="24">
        <v>0</v>
      </c>
      <c r="P21" s="24">
        <v>71526.8</v>
      </c>
      <c r="Q21" s="24">
        <v>0</v>
      </c>
      <c r="R21" s="24">
        <f t="shared" si="2"/>
        <v>209305.17</v>
      </c>
      <c r="S21" s="24">
        <f t="shared" si="3"/>
        <v>209305.17</v>
      </c>
      <c r="T21" s="24">
        <v>70768.91</v>
      </c>
      <c r="U21" s="24">
        <v>0</v>
      </c>
      <c r="V21" s="24">
        <v>68831.9</v>
      </c>
      <c r="W21" s="24">
        <v>0</v>
      </c>
      <c r="X21" s="24">
        <v>74395.24</v>
      </c>
      <c r="Y21" s="24">
        <v>0</v>
      </c>
      <c r="Z21" s="24">
        <f t="shared" si="4"/>
        <v>213996.05000000002</v>
      </c>
      <c r="AA21" s="24">
        <f t="shared" si="5"/>
        <v>213996.05000000002</v>
      </c>
      <c r="AB21" s="24">
        <v>74795.59</v>
      </c>
      <c r="AC21" s="24">
        <v>0</v>
      </c>
      <c r="AD21" s="24">
        <v>76559.81</v>
      </c>
      <c r="AE21" s="24">
        <v>52788.96999999997</v>
      </c>
      <c r="AF21" s="24">
        <f t="shared" si="6"/>
        <v>204144.36999999997</v>
      </c>
      <c r="AG21" s="24">
        <f t="shared" si="7"/>
        <v>204144.36999999997</v>
      </c>
      <c r="AH21" s="24">
        <f t="shared" si="8"/>
        <v>832541.5599999999</v>
      </c>
      <c r="AI21" s="24">
        <f t="shared" si="9"/>
        <v>0</v>
      </c>
      <c r="AJ21" s="24">
        <f t="shared" si="10"/>
        <v>832541.5599999999</v>
      </c>
    </row>
    <row r="22" spans="1:38" s="25" customFormat="1" ht="39.75" customHeight="1">
      <c r="A22" s="16">
        <v>14</v>
      </c>
      <c r="B22" s="20" t="s">
        <v>5</v>
      </c>
      <c r="C22" s="23" t="s">
        <v>38</v>
      </c>
      <c r="D22" s="24">
        <v>35330.32</v>
      </c>
      <c r="E22" s="24">
        <v>0</v>
      </c>
      <c r="F22" s="24">
        <v>62872.95</v>
      </c>
      <c r="G22" s="24">
        <v>0</v>
      </c>
      <c r="H22" s="24">
        <v>64519.91</v>
      </c>
      <c r="I22" s="24">
        <v>0</v>
      </c>
      <c r="J22" s="24">
        <f t="shared" si="0"/>
        <v>162723.18</v>
      </c>
      <c r="K22" s="24">
        <f t="shared" si="1"/>
        <v>162723.18</v>
      </c>
      <c r="L22" s="24">
        <v>65642.14</v>
      </c>
      <c r="M22" s="24">
        <v>56843.1</v>
      </c>
      <c r="N22" s="24">
        <v>0</v>
      </c>
      <c r="O22" s="24">
        <v>0</v>
      </c>
      <c r="P22" s="24">
        <v>55341.62</v>
      </c>
      <c r="Q22" s="24">
        <v>0</v>
      </c>
      <c r="R22" s="24">
        <f t="shared" si="2"/>
        <v>177826.86</v>
      </c>
      <c r="S22" s="24">
        <f t="shared" si="3"/>
        <v>177826.86</v>
      </c>
      <c r="T22" s="24">
        <v>55521.92</v>
      </c>
      <c r="U22" s="24">
        <v>0</v>
      </c>
      <c r="V22" s="24">
        <v>55299.02</v>
      </c>
      <c r="W22" s="24">
        <v>0</v>
      </c>
      <c r="X22" s="24">
        <v>55302.01</v>
      </c>
      <c r="Y22" s="24">
        <v>0</v>
      </c>
      <c r="Z22" s="24">
        <f t="shared" si="4"/>
        <v>166122.95</v>
      </c>
      <c r="AA22" s="24">
        <f t="shared" si="5"/>
        <v>166122.95</v>
      </c>
      <c r="AB22" s="24">
        <v>60805.41</v>
      </c>
      <c r="AC22" s="24">
        <v>0</v>
      </c>
      <c r="AD22" s="24">
        <v>61996.49</v>
      </c>
      <c r="AE22" s="24">
        <v>42767.50000000003</v>
      </c>
      <c r="AF22" s="24">
        <f t="shared" si="6"/>
        <v>165569.40000000002</v>
      </c>
      <c r="AG22" s="24">
        <f t="shared" si="7"/>
        <v>165569.40000000002</v>
      </c>
      <c r="AH22" s="24">
        <f t="shared" si="8"/>
        <v>672242.39</v>
      </c>
      <c r="AI22" s="24">
        <f t="shared" si="9"/>
        <v>0</v>
      </c>
      <c r="AJ22" s="24">
        <f t="shared" si="10"/>
        <v>672242.39</v>
      </c>
      <c r="AL22" s="36"/>
    </row>
    <row r="23" spans="1:36" s="25" customFormat="1" ht="39.75" customHeight="1">
      <c r="A23" s="16">
        <v>15</v>
      </c>
      <c r="B23" s="20" t="s">
        <v>13</v>
      </c>
      <c r="C23" s="23" t="s">
        <v>33</v>
      </c>
      <c r="D23" s="24">
        <v>55113.99</v>
      </c>
      <c r="E23" s="24">
        <v>0</v>
      </c>
      <c r="F23" s="24">
        <v>66344.7</v>
      </c>
      <c r="G23" s="24">
        <v>0</v>
      </c>
      <c r="H23" s="24">
        <v>65014.85</v>
      </c>
      <c r="I23" s="24">
        <v>0</v>
      </c>
      <c r="J23" s="24">
        <f t="shared" si="0"/>
        <v>186473.54</v>
      </c>
      <c r="K23" s="24">
        <f t="shared" si="1"/>
        <v>186473.54</v>
      </c>
      <c r="L23" s="24">
        <v>62164.69</v>
      </c>
      <c r="M23" s="24">
        <v>63173.91</v>
      </c>
      <c r="N23" s="24">
        <v>0</v>
      </c>
      <c r="O23" s="24">
        <v>0</v>
      </c>
      <c r="P23" s="24">
        <v>64209.42</v>
      </c>
      <c r="Q23" s="24">
        <v>0</v>
      </c>
      <c r="R23" s="24">
        <f t="shared" si="2"/>
        <v>189548.02000000002</v>
      </c>
      <c r="S23" s="24">
        <f t="shared" si="3"/>
        <v>189548.02000000002</v>
      </c>
      <c r="T23" s="24">
        <v>63842.31</v>
      </c>
      <c r="U23" s="24">
        <v>0</v>
      </c>
      <c r="V23" s="24">
        <v>61065.81</v>
      </c>
      <c r="W23" s="24">
        <v>0</v>
      </c>
      <c r="X23" s="24">
        <v>61994.51</v>
      </c>
      <c r="Y23" s="24">
        <v>0</v>
      </c>
      <c r="Z23" s="24">
        <f t="shared" si="4"/>
        <v>186902.63</v>
      </c>
      <c r="AA23" s="24">
        <f t="shared" si="5"/>
        <v>186902.63</v>
      </c>
      <c r="AB23" s="24">
        <v>71132.32</v>
      </c>
      <c r="AC23" s="24">
        <v>0</v>
      </c>
      <c r="AD23" s="24">
        <v>69286.88</v>
      </c>
      <c r="AE23" s="24">
        <v>47940.01999999996</v>
      </c>
      <c r="AF23" s="24">
        <f t="shared" si="6"/>
        <v>188359.21999999997</v>
      </c>
      <c r="AG23" s="24">
        <f t="shared" si="7"/>
        <v>188359.21999999997</v>
      </c>
      <c r="AH23" s="24">
        <f t="shared" si="8"/>
        <v>751283.41</v>
      </c>
      <c r="AI23" s="24">
        <f t="shared" si="9"/>
        <v>0</v>
      </c>
      <c r="AJ23" s="24">
        <f t="shared" si="10"/>
        <v>751283.41</v>
      </c>
    </row>
    <row r="24" spans="1:36" s="25" customFormat="1" ht="39.75" customHeight="1">
      <c r="A24" s="16">
        <v>16</v>
      </c>
      <c r="B24" s="20" t="s">
        <v>14</v>
      </c>
      <c r="C24" s="23" t="s">
        <v>28</v>
      </c>
      <c r="D24" s="24">
        <v>58280.79</v>
      </c>
      <c r="E24" s="24">
        <v>0</v>
      </c>
      <c r="F24" s="24">
        <v>70670.92</v>
      </c>
      <c r="G24" s="24">
        <v>5528.8</v>
      </c>
      <c r="H24" s="24">
        <v>69010.89</v>
      </c>
      <c r="I24" s="24">
        <v>9274.76</v>
      </c>
      <c r="J24" s="24">
        <f t="shared" si="0"/>
        <v>197962.59999999998</v>
      </c>
      <c r="K24" s="24">
        <f t="shared" si="1"/>
        <v>212766.15999999997</v>
      </c>
      <c r="L24" s="24">
        <v>65963.62</v>
      </c>
      <c r="M24" s="24">
        <v>68601.16</v>
      </c>
      <c r="N24" s="24">
        <v>24619.32</v>
      </c>
      <c r="O24" s="24">
        <v>5136.24</v>
      </c>
      <c r="P24" s="24">
        <v>71160.27</v>
      </c>
      <c r="Q24" s="24">
        <v>11321.06</v>
      </c>
      <c r="R24" s="24">
        <f t="shared" si="2"/>
        <v>205725.05</v>
      </c>
      <c r="S24" s="24">
        <f t="shared" si="3"/>
        <v>246801.66999999998</v>
      </c>
      <c r="T24" s="24">
        <v>69118.72</v>
      </c>
      <c r="U24" s="24">
        <v>10138.35</v>
      </c>
      <c r="V24" s="24">
        <v>72677</v>
      </c>
      <c r="W24" s="24">
        <v>11642.16</v>
      </c>
      <c r="X24" s="24">
        <v>72839.67</v>
      </c>
      <c r="Y24" s="24">
        <v>19076.11</v>
      </c>
      <c r="Z24" s="24">
        <f t="shared" si="4"/>
        <v>214635.38999999998</v>
      </c>
      <c r="AA24" s="24">
        <f t="shared" si="5"/>
        <v>255492.01</v>
      </c>
      <c r="AB24" s="24">
        <v>77008.22000000002</v>
      </c>
      <c r="AC24" s="24">
        <v>26356.45</v>
      </c>
      <c r="AD24" s="24">
        <v>74953.36</v>
      </c>
      <c r="AE24" s="24">
        <v>51853.46</v>
      </c>
      <c r="AF24" s="24">
        <f t="shared" si="6"/>
        <v>203815.04000000004</v>
      </c>
      <c r="AG24" s="24">
        <f t="shared" si="7"/>
        <v>230171.49000000005</v>
      </c>
      <c r="AH24" s="24">
        <f t="shared" si="8"/>
        <v>822138.08</v>
      </c>
      <c r="AI24" s="24">
        <f t="shared" si="9"/>
        <v>123093.25</v>
      </c>
      <c r="AJ24" s="24">
        <f t="shared" si="10"/>
        <v>945231.33</v>
      </c>
    </row>
    <row r="25" spans="1:36" s="25" customFormat="1" ht="39.75" customHeight="1">
      <c r="A25" s="16">
        <v>17</v>
      </c>
      <c r="B25" s="20" t="s">
        <v>21</v>
      </c>
      <c r="C25" s="23" t="s">
        <v>47</v>
      </c>
      <c r="D25" s="24">
        <v>55775.11</v>
      </c>
      <c r="E25" s="24">
        <v>0</v>
      </c>
      <c r="F25" s="24">
        <v>67762.76</v>
      </c>
      <c r="G25" s="24">
        <v>0</v>
      </c>
      <c r="H25" s="24">
        <v>66178.56</v>
      </c>
      <c r="I25" s="24">
        <v>0</v>
      </c>
      <c r="J25" s="24">
        <f t="shared" si="0"/>
        <v>189716.43</v>
      </c>
      <c r="K25" s="24">
        <f t="shared" si="1"/>
        <v>189716.43</v>
      </c>
      <c r="L25" s="24">
        <v>63277.04</v>
      </c>
      <c r="M25" s="24">
        <v>62296.91</v>
      </c>
      <c r="N25" s="24">
        <v>0</v>
      </c>
      <c r="O25" s="24">
        <v>0</v>
      </c>
      <c r="P25" s="24">
        <v>64732.54</v>
      </c>
      <c r="Q25" s="24">
        <v>3118.15</v>
      </c>
      <c r="R25" s="24">
        <f t="shared" si="2"/>
        <v>190306.49000000002</v>
      </c>
      <c r="S25" s="24">
        <f t="shared" si="3"/>
        <v>193424.64</v>
      </c>
      <c r="T25" s="24">
        <v>62755.34</v>
      </c>
      <c r="U25" s="24">
        <v>8874.5</v>
      </c>
      <c r="V25" s="24">
        <v>66076.44</v>
      </c>
      <c r="W25" s="24">
        <v>9110</v>
      </c>
      <c r="X25" s="24">
        <v>66199.88</v>
      </c>
      <c r="Y25" s="24">
        <v>3229.1900000000023</v>
      </c>
      <c r="Z25" s="24">
        <f t="shared" si="4"/>
        <v>195031.66</v>
      </c>
      <c r="AA25" s="24">
        <f t="shared" si="5"/>
        <v>216245.35</v>
      </c>
      <c r="AB25" s="24">
        <v>69920.8</v>
      </c>
      <c r="AC25" s="24">
        <v>3751.36</v>
      </c>
      <c r="AD25" s="24">
        <v>67969.84</v>
      </c>
      <c r="AE25" s="24">
        <v>47022.80999999998</v>
      </c>
      <c r="AF25" s="24">
        <f t="shared" si="6"/>
        <v>184913.44999999998</v>
      </c>
      <c r="AG25" s="24">
        <f t="shared" si="7"/>
        <v>188664.80999999997</v>
      </c>
      <c r="AH25" s="24">
        <f t="shared" si="8"/>
        <v>759968.03</v>
      </c>
      <c r="AI25" s="24">
        <f t="shared" si="9"/>
        <v>28083.200000000004</v>
      </c>
      <c r="AJ25" s="24">
        <f t="shared" si="10"/>
        <v>788051.23</v>
      </c>
    </row>
    <row r="26" spans="1:36" s="25" customFormat="1" ht="39.75" customHeight="1">
      <c r="A26" s="16">
        <v>18</v>
      </c>
      <c r="B26" s="20" t="s">
        <v>3</v>
      </c>
      <c r="C26" s="23" t="s">
        <v>44</v>
      </c>
      <c r="D26" s="24">
        <v>38347.75</v>
      </c>
      <c r="E26" s="24">
        <v>2311.58</v>
      </c>
      <c r="F26" s="24">
        <v>46489.9</v>
      </c>
      <c r="G26" s="24">
        <v>2523.34</v>
      </c>
      <c r="H26" s="24">
        <v>45391.97</v>
      </c>
      <c r="I26" s="24">
        <v>4098.37</v>
      </c>
      <c r="J26" s="24">
        <f t="shared" si="0"/>
        <v>130229.62</v>
      </c>
      <c r="K26" s="24">
        <f t="shared" si="1"/>
        <v>139162.90999999997</v>
      </c>
      <c r="L26" s="24">
        <v>42894.37</v>
      </c>
      <c r="M26" s="24">
        <v>44251.37</v>
      </c>
      <c r="N26" s="24">
        <v>3398.57</v>
      </c>
      <c r="O26" s="24">
        <v>784.62</v>
      </c>
      <c r="P26" s="24">
        <v>45922.87</v>
      </c>
      <c r="Q26" s="24">
        <v>3835.64</v>
      </c>
      <c r="R26" s="24">
        <f t="shared" si="2"/>
        <v>133068.61000000002</v>
      </c>
      <c r="S26" s="24">
        <f t="shared" si="3"/>
        <v>141087.44000000003</v>
      </c>
      <c r="T26" s="24">
        <v>39042</v>
      </c>
      <c r="U26" s="24">
        <v>3427.29</v>
      </c>
      <c r="V26" s="24">
        <v>43087.39</v>
      </c>
      <c r="W26" s="24">
        <v>0</v>
      </c>
      <c r="X26" s="24">
        <v>46895.36</v>
      </c>
      <c r="Y26" s="24">
        <v>3863.25</v>
      </c>
      <c r="Z26" s="24">
        <f t="shared" si="4"/>
        <v>129024.75</v>
      </c>
      <c r="AA26" s="24">
        <f t="shared" si="5"/>
        <v>136315.29</v>
      </c>
      <c r="AB26" s="24">
        <v>49241.75</v>
      </c>
      <c r="AC26" s="24">
        <v>3201.3</v>
      </c>
      <c r="AD26" s="24">
        <v>47947.56</v>
      </c>
      <c r="AE26" s="24">
        <v>33068.96999999996</v>
      </c>
      <c r="AF26" s="24">
        <f t="shared" si="6"/>
        <v>130258.27999999996</v>
      </c>
      <c r="AG26" s="24">
        <f t="shared" si="7"/>
        <v>133459.57999999996</v>
      </c>
      <c r="AH26" s="24">
        <f t="shared" si="8"/>
        <v>522581.26</v>
      </c>
      <c r="AI26" s="24">
        <f t="shared" si="9"/>
        <v>27443.960000000003</v>
      </c>
      <c r="AJ26" s="24">
        <f t="shared" si="10"/>
        <v>550025.22</v>
      </c>
    </row>
    <row r="27" spans="1:36" s="25" customFormat="1" ht="39.75" customHeight="1">
      <c r="A27" s="16">
        <v>19</v>
      </c>
      <c r="B27" s="20" t="s">
        <v>16</v>
      </c>
      <c r="C27" s="23" t="s">
        <v>40</v>
      </c>
      <c r="D27" s="24">
        <v>69166.78</v>
      </c>
      <c r="E27" s="24">
        <v>0</v>
      </c>
      <c r="F27" s="24">
        <v>85718.67</v>
      </c>
      <c r="G27" s="24">
        <v>0</v>
      </c>
      <c r="H27" s="24">
        <v>83795.88</v>
      </c>
      <c r="I27" s="24">
        <v>0</v>
      </c>
      <c r="J27" s="24">
        <f t="shared" si="0"/>
        <v>238681.33000000002</v>
      </c>
      <c r="K27" s="24">
        <f t="shared" si="1"/>
        <v>238681.33000000002</v>
      </c>
      <c r="L27" s="24">
        <v>80108.78</v>
      </c>
      <c r="M27" s="24">
        <v>82588.87</v>
      </c>
      <c r="N27" s="24">
        <v>0</v>
      </c>
      <c r="O27" s="24">
        <v>0</v>
      </c>
      <c r="P27" s="24">
        <v>85682.69</v>
      </c>
      <c r="Q27" s="24">
        <v>0</v>
      </c>
      <c r="R27" s="24">
        <f t="shared" si="2"/>
        <v>248380.34</v>
      </c>
      <c r="S27" s="24">
        <f t="shared" si="3"/>
        <v>248380.34</v>
      </c>
      <c r="T27" s="24">
        <v>83215.19</v>
      </c>
      <c r="U27" s="24">
        <v>8076.24</v>
      </c>
      <c r="V27" s="24">
        <v>87506.14</v>
      </c>
      <c r="W27" s="24">
        <v>5581.42</v>
      </c>
      <c r="X27" s="24">
        <v>87700.31</v>
      </c>
      <c r="Y27" s="24">
        <v>7597.130000000005</v>
      </c>
      <c r="Z27" s="24">
        <f t="shared" si="4"/>
        <v>258421.64</v>
      </c>
      <c r="AA27" s="24">
        <f t="shared" si="5"/>
        <v>279676.43</v>
      </c>
      <c r="AB27" s="24">
        <v>92674.58</v>
      </c>
      <c r="AC27" s="24">
        <v>10976.18</v>
      </c>
      <c r="AD27" s="24">
        <v>90191.48000000001</v>
      </c>
      <c r="AE27" s="24">
        <v>62386.250000000065</v>
      </c>
      <c r="AF27" s="24">
        <f t="shared" si="6"/>
        <v>245252.31000000006</v>
      </c>
      <c r="AG27" s="24">
        <f t="shared" si="7"/>
        <v>256228.49000000005</v>
      </c>
      <c r="AH27" s="24">
        <f t="shared" si="8"/>
        <v>990735.6200000001</v>
      </c>
      <c r="AI27" s="24">
        <f t="shared" si="9"/>
        <v>32230.970000000005</v>
      </c>
      <c r="AJ27" s="24">
        <f t="shared" si="10"/>
        <v>1022966.5900000001</v>
      </c>
    </row>
    <row r="28" spans="1:36" s="25" customFormat="1" ht="39.75" customHeight="1">
      <c r="A28" s="16">
        <v>20</v>
      </c>
      <c r="B28" s="20" t="s">
        <v>22</v>
      </c>
      <c r="C28" s="23" t="s">
        <v>31</v>
      </c>
      <c r="D28" s="24">
        <v>120948.48</v>
      </c>
      <c r="E28" s="24">
        <v>0</v>
      </c>
      <c r="F28" s="24">
        <v>138922.9</v>
      </c>
      <c r="G28" s="24">
        <v>0</v>
      </c>
      <c r="H28" s="24">
        <v>132107.56</v>
      </c>
      <c r="I28" s="24">
        <v>0</v>
      </c>
      <c r="J28" s="24">
        <f t="shared" si="0"/>
        <v>391978.94</v>
      </c>
      <c r="K28" s="24">
        <f t="shared" si="1"/>
        <v>391978.94</v>
      </c>
      <c r="L28" s="24">
        <v>135834.17</v>
      </c>
      <c r="M28" s="24">
        <v>136067.47</v>
      </c>
      <c r="N28" s="24">
        <v>0</v>
      </c>
      <c r="O28" s="24">
        <v>0</v>
      </c>
      <c r="P28" s="24">
        <v>137615.84</v>
      </c>
      <c r="Q28" s="24">
        <v>1799.15</v>
      </c>
      <c r="R28" s="24">
        <f t="shared" si="2"/>
        <v>409517.48</v>
      </c>
      <c r="S28" s="24">
        <f t="shared" si="3"/>
        <v>411316.63</v>
      </c>
      <c r="T28" s="24">
        <v>136016.12</v>
      </c>
      <c r="U28" s="24">
        <v>0</v>
      </c>
      <c r="V28" s="24">
        <v>135643.9</v>
      </c>
      <c r="W28" s="24">
        <v>0</v>
      </c>
      <c r="X28" s="24">
        <v>135023.89</v>
      </c>
      <c r="Y28" s="24">
        <v>0</v>
      </c>
      <c r="Z28" s="24">
        <f t="shared" si="4"/>
        <v>406683.91000000003</v>
      </c>
      <c r="AA28" s="24">
        <f t="shared" si="5"/>
        <v>406683.91000000003</v>
      </c>
      <c r="AB28" s="24">
        <v>154494.49</v>
      </c>
      <c r="AC28" s="24">
        <v>0</v>
      </c>
      <c r="AD28" s="24">
        <v>150600.72</v>
      </c>
      <c r="AE28" s="24">
        <v>103627.92</v>
      </c>
      <c r="AF28" s="24">
        <f t="shared" si="6"/>
        <v>408723.13</v>
      </c>
      <c r="AG28" s="24">
        <f t="shared" si="7"/>
        <v>408723.13</v>
      </c>
      <c r="AH28" s="24">
        <f t="shared" si="8"/>
        <v>1616903.46</v>
      </c>
      <c r="AI28" s="24">
        <f t="shared" si="9"/>
        <v>1799.15</v>
      </c>
      <c r="AJ28" s="24">
        <f t="shared" si="10"/>
        <v>1618702.6099999999</v>
      </c>
    </row>
    <row r="29" spans="1:36" s="25" customFormat="1" ht="39.75" customHeight="1">
      <c r="A29" s="16">
        <v>21</v>
      </c>
      <c r="B29" s="20" t="s">
        <v>23</v>
      </c>
      <c r="C29" s="23" t="s">
        <v>32</v>
      </c>
      <c r="D29" s="24">
        <v>34961.48</v>
      </c>
      <c r="E29" s="24">
        <v>0</v>
      </c>
      <c r="F29" s="24">
        <v>39704.47</v>
      </c>
      <c r="G29" s="24">
        <v>0</v>
      </c>
      <c r="H29" s="24">
        <v>39727.93</v>
      </c>
      <c r="I29" s="24">
        <v>0</v>
      </c>
      <c r="J29" s="24">
        <f t="shared" si="0"/>
        <v>114393.88</v>
      </c>
      <c r="K29" s="24">
        <f t="shared" si="1"/>
        <v>114393.88</v>
      </c>
      <c r="L29" s="24">
        <v>40297.21</v>
      </c>
      <c r="M29" s="24">
        <v>50055.48</v>
      </c>
      <c r="N29" s="24">
        <v>0</v>
      </c>
      <c r="O29" s="24">
        <v>0</v>
      </c>
      <c r="P29" s="24">
        <v>48857.72</v>
      </c>
      <c r="Q29" s="24">
        <v>0</v>
      </c>
      <c r="R29" s="24">
        <f t="shared" si="2"/>
        <v>139210.41</v>
      </c>
      <c r="S29" s="24">
        <f t="shared" si="3"/>
        <v>139210.41</v>
      </c>
      <c r="T29" s="24">
        <v>47307.75</v>
      </c>
      <c r="U29" s="24">
        <v>0</v>
      </c>
      <c r="V29" s="24">
        <v>47492.31</v>
      </c>
      <c r="W29" s="24">
        <v>0</v>
      </c>
      <c r="X29" s="24">
        <v>49996.59</v>
      </c>
      <c r="Y29" s="24">
        <v>0</v>
      </c>
      <c r="Z29" s="24">
        <f t="shared" si="4"/>
        <v>144796.65</v>
      </c>
      <c r="AA29" s="24">
        <f t="shared" si="5"/>
        <v>144796.65</v>
      </c>
      <c r="AB29" s="24">
        <v>52674.39</v>
      </c>
      <c r="AC29" s="24">
        <v>0</v>
      </c>
      <c r="AD29" s="24">
        <v>53923.770000000004</v>
      </c>
      <c r="AE29" s="24">
        <v>36553.96</v>
      </c>
      <c r="AF29" s="24">
        <f t="shared" si="6"/>
        <v>143152.12</v>
      </c>
      <c r="AG29" s="24">
        <f t="shared" si="7"/>
        <v>143152.12</v>
      </c>
      <c r="AH29" s="24">
        <f t="shared" si="8"/>
        <v>541553.06</v>
      </c>
      <c r="AI29" s="24">
        <f t="shared" si="9"/>
        <v>0</v>
      </c>
      <c r="AJ29" s="24">
        <f t="shared" si="10"/>
        <v>541553.06</v>
      </c>
    </row>
    <row r="30" spans="1:36" s="25" customFormat="1" ht="39.75" customHeight="1">
      <c r="A30" s="16">
        <v>22</v>
      </c>
      <c r="B30" s="20" t="s">
        <v>24</v>
      </c>
      <c r="C30" s="23" t="s">
        <v>30</v>
      </c>
      <c r="D30" s="24">
        <v>38862.1</v>
      </c>
      <c r="E30" s="24">
        <v>0</v>
      </c>
      <c r="F30" s="24">
        <v>53261.42</v>
      </c>
      <c r="G30" s="24">
        <v>0</v>
      </c>
      <c r="H30" s="24">
        <v>73883.47</v>
      </c>
      <c r="I30" s="24">
        <v>0</v>
      </c>
      <c r="J30" s="24">
        <f t="shared" si="0"/>
        <v>166006.99</v>
      </c>
      <c r="K30" s="24">
        <f t="shared" si="1"/>
        <v>166006.99</v>
      </c>
      <c r="L30" s="24">
        <v>57901.24</v>
      </c>
      <c r="M30" s="24">
        <v>84122.39</v>
      </c>
      <c r="N30" s="24">
        <v>0</v>
      </c>
      <c r="O30" s="24">
        <v>0</v>
      </c>
      <c r="P30" s="24">
        <v>72816.62</v>
      </c>
      <c r="Q30" s="24">
        <v>0</v>
      </c>
      <c r="R30" s="24">
        <f t="shared" si="2"/>
        <v>214840.25</v>
      </c>
      <c r="S30" s="24">
        <f t="shared" si="3"/>
        <v>214840.25</v>
      </c>
      <c r="T30" s="24">
        <v>51157.2</v>
      </c>
      <c r="U30" s="24">
        <v>0</v>
      </c>
      <c r="V30" s="24">
        <v>48181.41</v>
      </c>
      <c r="W30" s="24">
        <v>0</v>
      </c>
      <c r="X30" s="24">
        <v>55739.93</v>
      </c>
      <c r="Y30" s="24">
        <v>0</v>
      </c>
      <c r="Z30" s="24">
        <f t="shared" si="4"/>
        <v>155078.53999999998</v>
      </c>
      <c r="AA30" s="24">
        <f t="shared" si="5"/>
        <v>155078.53999999998</v>
      </c>
      <c r="AB30" s="24">
        <v>117923.15</v>
      </c>
      <c r="AC30" s="24">
        <v>0</v>
      </c>
      <c r="AD30" s="24">
        <v>120732.3</v>
      </c>
      <c r="AE30" s="24">
        <v>83730.52</v>
      </c>
      <c r="AF30" s="24">
        <f t="shared" si="6"/>
        <v>322385.97</v>
      </c>
      <c r="AG30" s="24">
        <f t="shared" si="7"/>
        <v>322385.97</v>
      </c>
      <c r="AH30" s="24">
        <f t="shared" si="8"/>
        <v>858311.75</v>
      </c>
      <c r="AI30" s="24">
        <f t="shared" si="9"/>
        <v>0</v>
      </c>
      <c r="AJ30" s="24">
        <f t="shared" si="10"/>
        <v>858311.75</v>
      </c>
    </row>
    <row r="31" spans="1:36" s="25" customFormat="1" ht="56.25" customHeight="1">
      <c r="A31" s="16">
        <v>23</v>
      </c>
      <c r="B31" s="20" t="s">
        <v>25</v>
      </c>
      <c r="C31" s="23" t="s">
        <v>29</v>
      </c>
      <c r="D31" s="24">
        <v>38234.87</v>
      </c>
      <c r="E31" s="24">
        <v>0</v>
      </c>
      <c r="F31" s="24">
        <v>42764.57</v>
      </c>
      <c r="G31" s="24">
        <v>0</v>
      </c>
      <c r="H31" s="24">
        <v>61297.56</v>
      </c>
      <c r="I31" s="24">
        <v>0</v>
      </c>
      <c r="J31" s="24">
        <f t="shared" si="0"/>
        <v>142297</v>
      </c>
      <c r="K31" s="24">
        <f t="shared" si="1"/>
        <v>142297</v>
      </c>
      <c r="L31" s="24">
        <v>58102.64</v>
      </c>
      <c r="M31" s="24">
        <v>56182.28</v>
      </c>
      <c r="N31" s="24">
        <v>0</v>
      </c>
      <c r="O31" s="24">
        <v>0</v>
      </c>
      <c r="P31" s="24">
        <v>55042.76</v>
      </c>
      <c r="Q31" s="24">
        <v>0</v>
      </c>
      <c r="R31" s="24">
        <f t="shared" si="2"/>
        <v>169327.68</v>
      </c>
      <c r="S31" s="24">
        <f t="shared" si="3"/>
        <v>169327.68</v>
      </c>
      <c r="T31" s="24">
        <v>51685.34</v>
      </c>
      <c r="U31" s="24">
        <v>0</v>
      </c>
      <c r="V31" s="24">
        <v>52249.34</v>
      </c>
      <c r="W31" s="24">
        <v>0</v>
      </c>
      <c r="X31" s="24">
        <v>49472.09</v>
      </c>
      <c r="Y31" s="24">
        <v>0</v>
      </c>
      <c r="Z31" s="24">
        <f t="shared" si="4"/>
        <v>153406.77</v>
      </c>
      <c r="AA31" s="24">
        <f t="shared" si="5"/>
        <v>153406.77</v>
      </c>
      <c r="AB31" s="24">
        <v>69674.36</v>
      </c>
      <c r="AC31" s="24">
        <v>0</v>
      </c>
      <c r="AD31" s="24">
        <v>71334.79000000001</v>
      </c>
      <c r="AE31" s="24">
        <v>49476.68999999997</v>
      </c>
      <c r="AF31" s="24">
        <f t="shared" si="6"/>
        <v>190485.83999999997</v>
      </c>
      <c r="AG31" s="24">
        <f t="shared" si="7"/>
        <v>190485.83999999997</v>
      </c>
      <c r="AH31" s="24">
        <f t="shared" si="8"/>
        <v>655517.29</v>
      </c>
      <c r="AI31" s="24">
        <f t="shared" si="9"/>
        <v>0</v>
      </c>
      <c r="AJ31" s="24">
        <f t="shared" si="10"/>
        <v>655517.29</v>
      </c>
    </row>
    <row r="32" spans="1:36" s="25" customFormat="1" ht="39.75" customHeight="1">
      <c r="A32" s="16">
        <v>24</v>
      </c>
      <c r="B32" s="20" t="s">
        <v>26</v>
      </c>
      <c r="C32" s="23" t="s">
        <v>41</v>
      </c>
      <c r="D32" s="24">
        <v>45902.95</v>
      </c>
      <c r="E32" s="24">
        <v>0</v>
      </c>
      <c r="F32" s="24">
        <v>55660.55</v>
      </c>
      <c r="G32" s="24">
        <v>195.43</v>
      </c>
      <c r="H32" s="24">
        <v>53880.79</v>
      </c>
      <c r="I32" s="24">
        <v>214.32</v>
      </c>
      <c r="J32" s="24">
        <f t="shared" si="0"/>
        <v>155444.29</v>
      </c>
      <c r="K32" s="24">
        <f t="shared" si="1"/>
        <v>155854.04</v>
      </c>
      <c r="L32" s="24">
        <v>51565.75</v>
      </c>
      <c r="M32" s="24">
        <v>44715.64</v>
      </c>
      <c r="N32" s="24">
        <v>0</v>
      </c>
      <c r="O32" s="24">
        <v>0</v>
      </c>
      <c r="P32" s="24">
        <v>44601.69</v>
      </c>
      <c r="Q32" s="24">
        <v>0</v>
      </c>
      <c r="R32" s="24">
        <f t="shared" si="2"/>
        <v>140883.08000000002</v>
      </c>
      <c r="S32" s="24">
        <f t="shared" si="3"/>
        <v>140883.08000000002</v>
      </c>
      <c r="T32" s="24">
        <v>44773.05</v>
      </c>
      <c r="U32" s="24">
        <v>0</v>
      </c>
      <c r="V32" s="24">
        <v>44853.96</v>
      </c>
      <c r="W32" s="24">
        <v>0</v>
      </c>
      <c r="X32" s="24">
        <v>44853.9</v>
      </c>
      <c r="Y32" s="24">
        <v>0</v>
      </c>
      <c r="Z32" s="24">
        <f t="shared" si="4"/>
        <v>134480.91</v>
      </c>
      <c r="AA32" s="24">
        <f t="shared" si="5"/>
        <v>134480.91</v>
      </c>
      <c r="AB32" s="24">
        <v>49111.259999999995</v>
      </c>
      <c r="AC32" s="24">
        <v>0</v>
      </c>
      <c r="AD32" s="24">
        <v>50267.43</v>
      </c>
      <c r="AE32" s="24">
        <v>34774.65000000004</v>
      </c>
      <c r="AF32" s="24">
        <f t="shared" si="6"/>
        <v>134153.34000000003</v>
      </c>
      <c r="AG32" s="24">
        <f t="shared" si="7"/>
        <v>134153.34000000003</v>
      </c>
      <c r="AH32" s="24">
        <f t="shared" si="8"/>
        <v>564961.62</v>
      </c>
      <c r="AI32" s="24">
        <f t="shared" si="9"/>
        <v>409.75</v>
      </c>
      <c r="AJ32" s="24">
        <f t="shared" si="10"/>
        <v>565371.37</v>
      </c>
    </row>
    <row r="33" spans="1:36" s="25" customFormat="1" ht="39.75" customHeight="1">
      <c r="A33" s="16">
        <v>25</v>
      </c>
      <c r="B33" s="20" t="s">
        <v>55</v>
      </c>
      <c r="C33" s="23" t="s">
        <v>56</v>
      </c>
      <c r="D33" s="24">
        <v>33779.89</v>
      </c>
      <c r="E33" s="24">
        <v>0</v>
      </c>
      <c r="F33" s="24">
        <v>41206.12</v>
      </c>
      <c r="G33" s="24">
        <v>0</v>
      </c>
      <c r="H33" s="24">
        <v>43447.57</v>
      </c>
      <c r="I33" s="24">
        <v>0</v>
      </c>
      <c r="J33" s="24">
        <f t="shared" si="0"/>
        <v>118433.58000000002</v>
      </c>
      <c r="K33" s="24">
        <f t="shared" si="1"/>
        <v>118433.58000000002</v>
      </c>
      <c r="L33" s="24">
        <v>44294.43</v>
      </c>
      <c r="M33" s="24">
        <v>53295.49</v>
      </c>
      <c r="N33" s="24">
        <v>95.87</v>
      </c>
      <c r="O33" s="24">
        <v>0</v>
      </c>
      <c r="P33" s="24">
        <v>45462.02</v>
      </c>
      <c r="Q33" s="24">
        <v>303.48</v>
      </c>
      <c r="R33" s="24">
        <f t="shared" si="2"/>
        <v>143051.94</v>
      </c>
      <c r="S33" s="24">
        <f t="shared" si="3"/>
        <v>143451.29</v>
      </c>
      <c r="T33" s="24">
        <v>49096.87</v>
      </c>
      <c r="U33" s="24">
        <v>89.83</v>
      </c>
      <c r="V33" s="24">
        <v>39485.98</v>
      </c>
      <c r="W33" s="24">
        <v>0</v>
      </c>
      <c r="X33" s="24">
        <v>46161.21</v>
      </c>
      <c r="Y33" s="24">
        <v>0</v>
      </c>
      <c r="Z33" s="24">
        <f t="shared" si="4"/>
        <v>134744.06</v>
      </c>
      <c r="AA33" s="24">
        <f t="shared" si="5"/>
        <v>134833.88999999998</v>
      </c>
      <c r="AB33" s="24">
        <v>57329.38</v>
      </c>
      <c r="AC33" s="24">
        <v>0</v>
      </c>
      <c r="AD33" s="24">
        <v>48136.200000000004</v>
      </c>
      <c r="AE33" s="24">
        <v>36927.020000000004</v>
      </c>
      <c r="AF33" s="24">
        <f t="shared" si="6"/>
        <v>142392.6</v>
      </c>
      <c r="AG33" s="24">
        <f t="shared" si="7"/>
        <v>142392.6</v>
      </c>
      <c r="AH33" s="24">
        <f t="shared" si="8"/>
        <v>538622.18</v>
      </c>
      <c r="AI33" s="24">
        <f t="shared" si="9"/>
        <v>489.18</v>
      </c>
      <c r="AJ33" s="24">
        <f t="shared" si="10"/>
        <v>539111.3600000001</v>
      </c>
    </row>
    <row r="34" spans="1:36" s="25" customFormat="1" ht="39.75" customHeight="1">
      <c r="A34" s="16"/>
      <c r="B34" s="20" t="s">
        <v>8</v>
      </c>
      <c r="C34" s="23" t="s">
        <v>49</v>
      </c>
      <c r="D34" s="24">
        <v>23120.55</v>
      </c>
      <c r="E34" s="24">
        <v>0</v>
      </c>
      <c r="F34" s="24">
        <v>27971.58</v>
      </c>
      <c r="G34" s="24">
        <v>0</v>
      </c>
      <c r="H34" s="24">
        <v>31428.97</v>
      </c>
      <c r="I34" s="24">
        <v>0</v>
      </c>
      <c r="J34" s="24">
        <f t="shared" si="0"/>
        <v>82521.1</v>
      </c>
      <c r="K34" s="24">
        <f t="shared" si="1"/>
        <v>82521.1</v>
      </c>
      <c r="L34" s="24">
        <v>0</v>
      </c>
      <c r="M34" s="24">
        <v>0</v>
      </c>
      <c r="N34" s="24">
        <v>0</v>
      </c>
      <c r="O34" s="24">
        <v>0</v>
      </c>
      <c r="P34" s="24">
        <v>0</v>
      </c>
      <c r="Q34" s="24">
        <v>0</v>
      </c>
      <c r="R34" s="24">
        <f t="shared" si="2"/>
        <v>0</v>
      </c>
      <c r="S34" s="24">
        <f t="shared" si="3"/>
        <v>0</v>
      </c>
      <c r="T34" s="24">
        <v>0</v>
      </c>
      <c r="U34" s="24">
        <v>0</v>
      </c>
      <c r="V34" s="24">
        <v>0</v>
      </c>
      <c r="W34" s="24">
        <v>0</v>
      </c>
      <c r="X34" s="24">
        <v>0</v>
      </c>
      <c r="Y34" s="24">
        <v>0</v>
      </c>
      <c r="Z34" s="24">
        <f t="shared" si="4"/>
        <v>0</v>
      </c>
      <c r="AA34" s="24">
        <f t="shared" si="5"/>
        <v>0</v>
      </c>
      <c r="AB34" s="24">
        <v>0</v>
      </c>
      <c r="AC34" s="24">
        <v>0</v>
      </c>
      <c r="AD34" s="24">
        <v>0</v>
      </c>
      <c r="AE34" s="24">
        <v>0</v>
      </c>
      <c r="AF34" s="24">
        <f t="shared" si="6"/>
        <v>0</v>
      </c>
      <c r="AG34" s="24">
        <f t="shared" si="7"/>
        <v>0</v>
      </c>
      <c r="AH34" s="24">
        <f t="shared" si="8"/>
        <v>82521.1</v>
      </c>
      <c r="AI34" s="24">
        <f t="shared" si="9"/>
        <v>0</v>
      </c>
      <c r="AJ34" s="24">
        <f>AH34+AI34</f>
        <v>82521.1</v>
      </c>
    </row>
    <row r="35" spans="1:40" ht="39.75" customHeight="1">
      <c r="A35" s="16"/>
      <c r="B35" s="20" t="s">
        <v>9</v>
      </c>
      <c r="C35" s="7"/>
      <c r="D35" s="28">
        <f>SUM(D8:D34)</f>
        <v>1515942.05</v>
      </c>
      <c r="E35" s="28">
        <f aca="true" t="shared" si="11" ref="E35:AI35">SUM(E8:E34)</f>
        <v>6179</v>
      </c>
      <c r="F35" s="28">
        <f t="shared" si="11"/>
        <v>1842115.4199999997</v>
      </c>
      <c r="G35" s="28">
        <f t="shared" si="11"/>
        <v>28027.71</v>
      </c>
      <c r="H35" s="28">
        <f t="shared" si="11"/>
        <v>1857627.35</v>
      </c>
      <c r="I35" s="28">
        <f t="shared" si="11"/>
        <v>32219.81</v>
      </c>
      <c r="J35" s="28">
        <f t="shared" si="11"/>
        <v>5215684.820000001</v>
      </c>
      <c r="K35" s="28">
        <f t="shared" si="11"/>
        <v>5282111.340000001</v>
      </c>
      <c r="L35" s="28">
        <f t="shared" si="11"/>
        <v>1759836.1799999997</v>
      </c>
      <c r="M35" s="28">
        <f>SUM(M8:M34)</f>
        <v>1845679.7699999998</v>
      </c>
      <c r="N35" s="28">
        <f>SUM(N8:N34)</f>
        <v>79559.38999999998</v>
      </c>
      <c r="O35" s="28">
        <f>SUM(O8:O34)</f>
        <v>35865.26</v>
      </c>
      <c r="P35" s="28">
        <f>SUM(P8:P34)</f>
        <v>1814214.4100000004</v>
      </c>
      <c r="Q35" s="28">
        <f>SUM(Q8:Q34)</f>
        <v>68658.52999999998</v>
      </c>
      <c r="R35" s="28">
        <f t="shared" si="11"/>
        <v>5419730.36</v>
      </c>
      <c r="S35" s="28">
        <f t="shared" si="11"/>
        <v>5603813.539999999</v>
      </c>
      <c r="T35" s="28">
        <f t="shared" si="11"/>
        <v>1785944.2000000004</v>
      </c>
      <c r="U35" s="28">
        <f t="shared" si="11"/>
        <v>86051.95000000001</v>
      </c>
      <c r="V35" s="28">
        <f t="shared" si="11"/>
        <v>1791643.67</v>
      </c>
      <c r="W35" s="28">
        <f t="shared" si="11"/>
        <v>66967.81</v>
      </c>
      <c r="X35" s="28">
        <f t="shared" si="11"/>
        <v>1832602.68</v>
      </c>
      <c r="Y35" s="28">
        <f t="shared" si="11"/>
        <v>82355.12000000002</v>
      </c>
      <c r="Z35" s="28">
        <f t="shared" si="11"/>
        <v>5410190.55</v>
      </c>
      <c r="AA35" s="28">
        <f t="shared" si="11"/>
        <v>5645565.429999999</v>
      </c>
      <c r="AB35" s="28">
        <f t="shared" si="11"/>
        <v>2077829.46</v>
      </c>
      <c r="AC35" s="28">
        <f t="shared" si="11"/>
        <v>99784.70000000001</v>
      </c>
      <c r="AD35" s="28">
        <f t="shared" si="11"/>
        <v>1994675.8400000003</v>
      </c>
      <c r="AE35" s="28">
        <f t="shared" si="11"/>
        <v>1396449.6400000001</v>
      </c>
      <c r="AF35" s="28">
        <f t="shared" si="11"/>
        <v>5468954.9399999995</v>
      </c>
      <c r="AG35" s="28">
        <f t="shared" si="11"/>
        <v>5568739.64</v>
      </c>
      <c r="AH35" s="28">
        <f t="shared" si="11"/>
        <v>21514560.67</v>
      </c>
      <c r="AI35" s="28">
        <f t="shared" si="11"/>
        <v>585669.2800000001</v>
      </c>
      <c r="AJ35" s="28">
        <f>AH35+AI35</f>
        <v>22100229.950000003</v>
      </c>
      <c r="AK35" s="27"/>
      <c r="AL35" s="27"/>
      <c r="AM35" s="27"/>
      <c r="AN35" s="27"/>
    </row>
    <row r="36" spans="1:38" ht="27.75" customHeight="1">
      <c r="A36" s="17"/>
      <c r="B36" s="8"/>
      <c r="C36" s="8"/>
      <c r="J36" s="29"/>
      <c r="L36" s="29"/>
      <c r="M36" s="29"/>
      <c r="N36" s="29"/>
      <c r="O36" s="29"/>
      <c r="P36" s="29"/>
      <c r="Q36" s="29"/>
      <c r="S36" s="27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H36" s="19"/>
      <c r="AJ36" s="27"/>
      <c r="AK36" s="27"/>
      <c r="AL36" s="27"/>
    </row>
    <row r="37" spans="2:34" ht="26.25" customHeight="1">
      <c r="B37" s="11"/>
      <c r="D37" s="11"/>
      <c r="E37" s="11"/>
      <c r="F37" s="11"/>
      <c r="G37" s="11"/>
      <c r="H37" s="11"/>
      <c r="I37" s="11"/>
      <c r="AH37" s="19"/>
    </row>
    <row r="38" spans="2:34" ht="26.25" customHeight="1">
      <c r="B38" s="3"/>
      <c r="D38" s="3"/>
      <c r="E38" s="30"/>
      <c r="F38" s="31"/>
      <c r="G38" s="3"/>
      <c r="H38" s="3"/>
      <c r="I38" s="3"/>
      <c r="AH38" s="19"/>
    </row>
    <row r="39" spans="4:9" ht="26.25" customHeight="1">
      <c r="D39" s="3"/>
      <c r="E39" s="30"/>
      <c r="F39" s="32"/>
      <c r="G39" s="3"/>
      <c r="H39" s="3"/>
      <c r="I39" s="3"/>
    </row>
    <row r="40" spans="4:34" ht="26.25" customHeight="1">
      <c r="D40" s="3"/>
      <c r="E40" s="30"/>
      <c r="F40" s="32"/>
      <c r="G40" s="3"/>
      <c r="H40" s="3"/>
      <c r="I40" s="3"/>
      <c r="AH40" s="27"/>
    </row>
    <row r="41" spans="4:9" ht="26.25" customHeight="1">
      <c r="D41" s="3"/>
      <c r="E41" s="30"/>
      <c r="F41" s="32"/>
      <c r="G41" s="3"/>
      <c r="H41" s="3"/>
      <c r="I41" s="3"/>
    </row>
    <row r="42" spans="4:9" ht="26.25" customHeight="1">
      <c r="D42" s="3"/>
      <c r="E42" s="30"/>
      <c r="F42" s="33"/>
      <c r="G42" s="3"/>
      <c r="H42" s="3"/>
      <c r="I42" s="3"/>
    </row>
    <row r="43" spans="4:9" ht="26.25" customHeight="1">
      <c r="D43" s="3"/>
      <c r="E43" s="30"/>
      <c r="F43" s="32"/>
      <c r="G43" s="3"/>
      <c r="H43" s="3"/>
      <c r="I43" s="3"/>
    </row>
    <row r="44" spans="5:33" ht="26.25" customHeight="1">
      <c r="E44" s="30"/>
      <c r="F44" s="32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</row>
    <row r="45" spans="5:33" ht="26.25" customHeight="1">
      <c r="E45" s="30"/>
      <c r="F45" s="32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</row>
    <row r="46" spans="10:33" ht="26.25" customHeight="1"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</row>
    <row r="47" spans="10:33" ht="26.25" customHeight="1"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</row>
    <row r="48" spans="10:33" ht="26.25" customHeight="1"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</row>
    <row r="49" spans="10:33" s="12" customFormat="1" ht="19.5" customHeight="1"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</row>
    <row r="50" s="12" customFormat="1" ht="19.5" customHeight="1"/>
    <row r="51" s="12" customFormat="1" ht="19.5" customHeight="1"/>
    <row r="52" s="12" customFormat="1" ht="19.5" customHeight="1"/>
    <row r="53" s="12" customFormat="1" ht="19.5" customHeight="1"/>
    <row r="54" s="12" customFormat="1" ht="19.5" customHeight="1"/>
    <row r="55" s="12" customFormat="1" ht="19.5" customHeight="1"/>
    <row r="56" s="12" customFormat="1" ht="19.5" customHeight="1"/>
    <row r="57" s="12" customFormat="1" ht="19.5" customHeight="1">
      <c r="B57" s="6"/>
    </row>
    <row r="58" spans="2:9" ht="12.75">
      <c r="B58" s="9"/>
      <c r="C58" s="9"/>
      <c r="D58" s="9"/>
      <c r="E58" s="9"/>
      <c r="F58" s="9"/>
      <c r="G58" s="9"/>
      <c r="H58" s="9"/>
      <c r="I58" s="9"/>
    </row>
  </sheetData>
  <sheetProtection/>
  <printOptions/>
  <pageMargins left="0.1968503937007874" right="0" top="0.1968503937007874" bottom="0.1968503937007874" header="0" footer="0"/>
  <pageSetup horizontalDpi="300" verticalDpi="300" orientation="landscape" paperSize="9" scale="52" r:id="rId1"/>
  <headerFooter alignWithMargins="0">
    <oddFooter>&amp;CPage &amp;P of &amp;N</oddFooter>
  </headerFooter>
  <rowBreaks count="2" manualBreakCount="2">
    <brk id="24" max="34" man="1"/>
    <brk id="50" max="5" man="1"/>
  </rowBreaks>
  <colBreaks count="1" manualBreakCount="1">
    <brk id="13" max="4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Simona Becheru</cp:lastModifiedBy>
  <cp:lastPrinted>2022-11-14T09:11:38Z</cp:lastPrinted>
  <dcterms:created xsi:type="dcterms:W3CDTF">2008-06-27T05:56:22Z</dcterms:created>
  <dcterms:modified xsi:type="dcterms:W3CDTF">2022-12-14T08:30:54Z</dcterms:modified>
  <cp:category/>
  <cp:version/>
  <cp:contentType/>
  <cp:contentStatus/>
</cp:coreProperties>
</file>